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525" windowHeight="4080" tabRatio="500" activeTab="1"/>
  </bookViews>
  <sheets>
    <sheet name="Arkusz2" sheetId="1" r:id="rId1"/>
    <sheet name="Arkusz1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85" i="2"/>
  <c r="O85"/>
  <c r="M16" l="1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N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Q36" s="1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Q68" s="1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N85"/>
  <c r="P85"/>
  <c r="N86"/>
  <c r="O86"/>
  <c r="P86"/>
  <c r="N87"/>
  <c r="O87"/>
  <c r="P87"/>
  <c r="N88"/>
  <c r="O88"/>
  <c r="P88"/>
  <c r="N89"/>
  <c r="O89"/>
  <c r="P89"/>
  <c r="N90"/>
  <c r="O90"/>
  <c r="P90"/>
  <c r="N91"/>
  <c r="O91"/>
  <c r="P91"/>
  <c r="O15"/>
  <c r="P15"/>
  <c r="M15"/>
  <c r="Q78" l="1"/>
  <c r="Q70"/>
  <c r="Q62"/>
  <c r="Q46"/>
  <c r="Q38"/>
  <c r="Q30"/>
  <c r="Q22"/>
  <c r="Q80"/>
  <c r="Q60"/>
  <c r="Q56"/>
  <c r="Q44"/>
  <c r="Q32"/>
  <c r="S32" s="1"/>
  <c r="Q24"/>
  <c r="Q91"/>
  <c r="Q83"/>
  <c r="Q67"/>
  <c r="S67" s="1"/>
  <c r="Q63"/>
  <c r="S63" s="1"/>
  <c r="Q51"/>
  <c r="Q43"/>
  <c r="Q35"/>
  <c r="S35" s="1"/>
  <c r="Q31"/>
  <c r="S31" s="1"/>
  <c r="Q27"/>
  <c r="Q23"/>
  <c r="Q84"/>
  <c r="S84" s="1"/>
  <c r="Q76"/>
  <c r="S76" s="1"/>
  <c r="Q72"/>
  <c r="Q64"/>
  <c r="Q52"/>
  <c r="S52" s="1"/>
  <c r="Q48"/>
  <c r="Q40"/>
  <c r="Q28"/>
  <c r="Q20"/>
  <c r="S20" s="1"/>
  <c r="Q87"/>
  <c r="Q79"/>
  <c r="Q71"/>
  <c r="Q55"/>
  <c r="S55" s="1"/>
  <c r="Q47"/>
  <c r="S47" s="1"/>
  <c r="Q39"/>
  <c r="Q19"/>
  <c r="Q88"/>
  <c r="S88" s="1"/>
  <c r="Q66"/>
  <c r="Q58"/>
  <c r="Q34"/>
  <c r="Q89"/>
  <c r="S85"/>
  <c r="Q77"/>
  <c r="Q73"/>
  <c r="S73" s="1"/>
  <c r="Q69"/>
  <c r="S69" s="1"/>
  <c r="Q65"/>
  <c r="S65" s="1"/>
  <c r="Q61"/>
  <c r="Q53"/>
  <c r="Q45"/>
  <c r="S45" s="1"/>
  <c r="Q41"/>
  <c r="S41" s="1"/>
  <c r="Q37"/>
  <c r="Q33"/>
  <c r="S33" s="1"/>
  <c r="Q29"/>
  <c r="S29" s="1"/>
  <c r="Q25"/>
  <c r="S25" s="1"/>
  <c r="Q17"/>
  <c r="Q82"/>
  <c r="Q74"/>
  <c r="Q50"/>
  <c r="Q42"/>
  <c r="Q26"/>
  <c r="Q90"/>
  <c r="Q86"/>
  <c r="Q15"/>
  <c r="S15" s="1"/>
  <c r="Q54"/>
  <c r="M92"/>
  <c r="Q81"/>
  <c r="S81" s="1"/>
  <c r="Q57"/>
  <c r="Q49"/>
  <c r="S49" s="1"/>
  <c r="O92"/>
  <c r="Q59"/>
  <c r="S59" s="1"/>
  <c r="Q75"/>
  <c r="N92"/>
  <c r="Q18"/>
  <c r="P92"/>
  <c r="Q21"/>
  <c r="S21" s="1"/>
  <c r="Q16"/>
  <c r="S37"/>
  <c r="S53"/>
  <c r="S57"/>
  <c r="S17"/>
  <c r="S19"/>
  <c r="S23"/>
  <c r="S24"/>
  <c r="S27"/>
  <c r="S28"/>
  <c r="S36"/>
  <c r="S39"/>
  <c r="S40"/>
  <c r="S43"/>
  <c r="S44"/>
  <c r="S48"/>
  <c r="S51"/>
  <c r="S56"/>
  <c r="S60"/>
  <c r="S61"/>
  <c r="S64"/>
  <c r="S68"/>
  <c r="S71"/>
  <c r="S72"/>
  <c r="S75"/>
  <c r="S77"/>
  <c r="S79"/>
  <c r="S80"/>
  <c r="S83"/>
  <c r="S87"/>
  <c r="S91"/>
  <c r="S16" l="1"/>
  <c r="Q92"/>
  <c r="S89"/>
  <c r="S90"/>
  <c r="S86"/>
  <c r="S82"/>
  <c r="S78"/>
  <c r="S74"/>
  <c r="S70"/>
  <c r="S66"/>
  <c r="S62"/>
  <c r="S58"/>
  <c r="S54"/>
  <c r="S50"/>
  <c r="S46"/>
  <c r="S42"/>
  <c r="S38"/>
  <c r="S34"/>
  <c r="S30"/>
  <c r="S26"/>
  <c r="S22"/>
  <c r="S18"/>
  <c r="S92" l="1"/>
  <c r="E92"/>
  <c r="F92"/>
  <c r="G92"/>
  <c r="H92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15"/>
  <c r="D92" l="1"/>
  <c r="H176" i="1"/>
  <c r="G176"/>
  <c r="F176"/>
  <c r="E176"/>
  <c r="O175"/>
  <c r="N175"/>
  <c r="M175"/>
  <c r="Q175" s="1"/>
  <c r="S175" s="1"/>
  <c r="P174"/>
  <c r="O174"/>
  <c r="N174"/>
  <c r="P173"/>
  <c r="O173"/>
  <c r="N173"/>
  <c r="M173"/>
  <c r="N172"/>
  <c r="L172"/>
  <c r="P172" s="1"/>
  <c r="K172"/>
  <c r="O172" s="1"/>
  <c r="I172"/>
  <c r="M172" s="1"/>
  <c r="Q172" s="1"/>
  <c r="S172" s="1"/>
  <c r="D172"/>
  <c r="L171"/>
  <c r="P171" s="1"/>
  <c r="K171"/>
  <c r="O171" s="1"/>
  <c r="J171"/>
  <c r="N171" s="1"/>
  <c r="I171"/>
  <c r="M171" s="1"/>
  <c r="D171"/>
  <c r="O170"/>
  <c r="N170"/>
  <c r="L170"/>
  <c r="P170" s="1"/>
  <c r="K170"/>
  <c r="I170"/>
  <c r="M170" s="1"/>
  <c r="Q170" s="1"/>
  <c r="S170" s="1"/>
  <c r="D170"/>
  <c r="P169"/>
  <c r="O169"/>
  <c r="N169"/>
  <c r="M169"/>
  <c r="Q169" s="1"/>
  <c r="S169" s="1"/>
  <c r="D169"/>
  <c r="N168"/>
  <c r="Q168" s="1"/>
  <c r="S168" s="1"/>
  <c r="L168"/>
  <c r="K168"/>
  <c r="I168"/>
  <c r="D168"/>
  <c r="P167"/>
  <c r="O167"/>
  <c r="N167"/>
  <c r="M167"/>
  <c r="Q167" s="1"/>
  <c r="S167" s="1"/>
  <c r="D167"/>
  <c r="L166"/>
  <c r="P166" s="1"/>
  <c r="K166"/>
  <c r="O166" s="1"/>
  <c r="J166"/>
  <c r="N166" s="1"/>
  <c r="I166"/>
  <c r="M166" s="1"/>
  <c r="D166"/>
  <c r="L165"/>
  <c r="P165" s="1"/>
  <c r="K165"/>
  <c r="O165" s="1"/>
  <c r="J165"/>
  <c r="N165" s="1"/>
  <c r="I165"/>
  <c r="M165" s="1"/>
  <c r="Q165" s="1"/>
  <c r="S165" s="1"/>
  <c r="D165"/>
  <c r="P164"/>
  <c r="N164"/>
  <c r="M164"/>
  <c r="L164"/>
  <c r="K164"/>
  <c r="O164" s="1"/>
  <c r="I164"/>
  <c r="D164"/>
  <c r="O163"/>
  <c r="N163"/>
  <c r="M163"/>
  <c r="L163"/>
  <c r="P163" s="1"/>
  <c r="D163"/>
  <c r="N162"/>
  <c r="L162"/>
  <c r="P162" s="1"/>
  <c r="K162"/>
  <c r="O162" s="1"/>
  <c r="J162"/>
  <c r="I162"/>
  <c r="M162" s="1"/>
  <c r="D162"/>
  <c r="P161"/>
  <c r="O161"/>
  <c r="N161"/>
  <c r="M161"/>
  <c r="Q161" s="1"/>
  <c r="S161" s="1"/>
  <c r="D161"/>
  <c r="L160"/>
  <c r="P160" s="1"/>
  <c r="K160"/>
  <c r="O160" s="1"/>
  <c r="J160"/>
  <c r="N160" s="1"/>
  <c r="I160"/>
  <c r="M160" s="1"/>
  <c r="D160"/>
  <c r="O159"/>
  <c r="N159"/>
  <c r="L159"/>
  <c r="P159" s="1"/>
  <c r="I159"/>
  <c r="M159" s="1"/>
  <c r="D159"/>
  <c r="P158"/>
  <c r="O158"/>
  <c r="M158"/>
  <c r="J158"/>
  <c r="N158" s="1"/>
  <c r="I158"/>
  <c r="D158"/>
  <c r="M157"/>
  <c r="Q157" s="1"/>
  <c r="S157" s="1"/>
  <c r="L157"/>
  <c r="P157" s="1"/>
  <c r="K157"/>
  <c r="O157" s="1"/>
  <c r="J157"/>
  <c r="N157" s="1"/>
  <c r="I157"/>
  <c r="D157"/>
  <c r="L156"/>
  <c r="P156" s="1"/>
  <c r="K156"/>
  <c r="O156" s="1"/>
  <c r="J156"/>
  <c r="N156" s="1"/>
  <c r="I156"/>
  <c r="M156" s="1"/>
  <c r="D156"/>
  <c r="P155"/>
  <c r="O155"/>
  <c r="N155"/>
  <c r="M155"/>
  <c r="Q155" s="1"/>
  <c r="S155" s="1"/>
  <c r="D155"/>
  <c r="P154"/>
  <c r="O154"/>
  <c r="N154"/>
  <c r="M154"/>
  <c r="K154"/>
  <c r="D154"/>
  <c r="O153"/>
  <c r="N153"/>
  <c r="L153"/>
  <c r="P153" s="1"/>
  <c r="J153"/>
  <c r="I153"/>
  <c r="M153" s="1"/>
  <c r="D153"/>
  <c r="P152"/>
  <c r="M152"/>
  <c r="Q152" s="1"/>
  <c r="S152" s="1"/>
  <c r="L152"/>
  <c r="K152"/>
  <c r="O152" s="1"/>
  <c r="J152"/>
  <c r="N152" s="1"/>
  <c r="D152"/>
  <c r="N151"/>
  <c r="L151"/>
  <c r="P151" s="1"/>
  <c r="K151"/>
  <c r="O151" s="1"/>
  <c r="J151"/>
  <c r="I151"/>
  <c r="M151" s="1"/>
  <c r="D151"/>
  <c r="P150"/>
  <c r="N150"/>
  <c r="M150"/>
  <c r="K150"/>
  <c r="O150" s="1"/>
  <c r="Q150" s="1"/>
  <c r="S150" s="1"/>
  <c r="I150"/>
  <c r="D150"/>
  <c r="P149"/>
  <c r="O149"/>
  <c r="N149"/>
  <c r="M149"/>
  <c r="Q149" s="1"/>
  <c r="S149" s="1"/>
  <c r="D149"/>
  <c r="P148"/>
  <c r="O148"/>
  <c r="N148"/>
  <c r="M148"/>
  <c r="Q148" s="1"/>
  <c r="S148" s="1"/>
  <c r="D148"/>
  <c r="P147"/>
  <c r="O147"/>
  <c r="M147"/>
  <c r="L147"/>
  <c r="J147"/>
  <c r="N147" s="1"/>
  <c r="I147"/>
  <c r="D147"/>
  <c r="O146"/>
  <c r="N146"/>
  <c r="L146"/>
  <c r="P146" s="1"/>
  <c r="J146"/>
  <c r="I146"/>
  <c r="M146" s="1"/>
  <c r="O145"/>
  <c r="L145"/>
  <c r="P145" s="1"/>
  <c r="J145"/>
  <c r="N145" s="1"/>
  <c r="I145"/>
  <c r="M145" s="1"/>
  <c r="P144"/>
  <c r="N144"/>
  <c r="M144"/>
  <c r="L144"/>
  <c r="K144"/>
  <c r="O144" s="1"/>
  <c r="I144"/>
  <c r="D144"/>
  <c r="O143"/>
  <c r="N143"/>
  <c r="L143"/>
  <c r="P143" s="1"/>
  <c r="I143"/>
  <c r="M143" s="1"/>
  <c r="Q143" s="1"/>
  <c r="S143" s="1"/>
  <c r="D143"/>
  <c r="N142"/>
  <c r="L142"/>
  <c r="P142" s="1"/>
  <c r="K142"/>
  <c r="O142" s="1"/>
  <c r="I142"/>
  <c r="M142" s="1"/>
  <c r="D142"/>
  <c r="P141"/>
  <c r="O141"/>
  <c r="N141"/>
  <c r="M141"/>
  <c r="Q141" s="1"/>
  <c r="S141" s="1"/>
  <c r="D141"/>
  <c r="P140"/>
  <c r="N140"/>
  <c r="M140"/>
  <c r="K140"/>
  <c r="O140" s="1"/>
  <c r="I140"/>
  <c r="D140"/>
  <c r="P139"/>
  <c r="O139"/>
  <c r="N139"/>
  <c r="M139"/>
  <c r="Q139" s="1"/>
  <c r="S139" s="1"/>
  <c r="I139"/>
  <c r="D139"/>
  <c r="O138"/>
  <c r="N138"/>
  <c r="M138"/>
  <c r="L138"/>
  <c r="P138" s="1"/>
  <c r="Q138" s="1"/>
  <c r="S138" s="1"/>
  <c r="I138"/>
  <c r="D138"/>
  <c r="N137"/>
  <c r="L137"/>
  <c r="P137" s="1"/>
  <c r="K137"/>
  <c r="O137" s="1"/>
  <c r="I137"/>
  <c r="M137" s="1"/>
  <c r="D137"/>
  <c r="P136"/>
  <c r="N136"/>
  <c r="M136"/>
  <c r="K136"/>
  <c r="O136" s="1"/>
  <c r="D136"/>
  <c r="P135"/>
  <c r="L135"/>
  <c r="K135"/>
  <c r="O135" s="1"/>
  <c r="J135"/>
  <c r="N135" s="1"/>
  <c r="I135"/>
  <c r="M135" s="1"/>
  <c r="Q135" s="1"/>
  <c r="S135" s="1"/>
  <c r="D135"/>
  <c r="P134"/>
  <c r="O134"/>
  <c r="N134"/>
  <c r="M134"/>
  <c r="K134"/>
  <c r="D134"/>
  <c r="O133"/>
  <c r="L133"/>
  <c r="P133" s="1"/>
  <c r="K133"/>
  <c r="J133"/>
  <c r="N133" s="1"/>
  <c r="I133"/>
  <c r="M133" s="1"/>
  <c r="Q133" s="1"/>
  <c r="S133" s="1"/>
  <c r="D133"/>
  <c r="P132"/>
  <c r="O132"/>
  <c r="N132"/>
  <c r="M132"/>
  <c r="K132"/>
  <c r="D132"/>
  <c r="L131"/>
  <c r="P131" s="1"/>
  <c r="K131"/>
  <c r="O131" s="1"/>
  <c r="J131"/>
  <c r="N131" s="1"/>
  <c r="I131"/>
  <c r="M131" s="1"/>
  <c r="D131"/>
  <c r="L130"/>
  <c r="P130" s="1"/>
  <c r="K130"/>
  <c r="O130" s="1"/>
  <c r="J130"/>
  <c r="N130" s="1"/>
  <c r="I130"/>
  <c r="M130" s="1"/>
  <c r="Q130" s="1"/>
  <c r="S130" s="1"/>
  <c r="D130"/>
  <c r="L129"/>
  <c r="P129" s="1"/>
  <c r="K129"/>
  <c r="O129" s="1"/>
  <c r="J129"/>
  <c r="N129" s="1"/>
  <c r="I129"/>
  <c r="M129" s="1"/>
  <c r="D129"/>
  <c r="P128"/>
  <c r="O128"/>
  <c r="N128"/>
  <c r="M128"/>
  <c r="Q128" s="1"/>
  <c r="S128" s="1"/>
  <c r="K128"/>
  <c r="D128"/>
  <c r="O127"/>
  <c r="L127"/>
  <c r="P127" s="1"/>
  <c r="K127"/>
  <c r="J127"/>
  <c r="N127" s="1"/>
  <c r="I127"/>
  <c r="M127" s="1"/>
  <c r="D127"/>
  <c r="P126"/>
  <c r="O126"/>
  <c r="N126"/>
  <c r="M126"/>
  <c r="D126"/>
  <c r="L125"/>
  <c r="P125" s="1"/>
  <c r="K125"/>
  <c r="O125" s="1"/>
  <c r="J125"/>
  <c r="N125" s="1"/>
  <c r="I125"/>
  <c r="M125" s="1"/>
  <c r="Q125" s="1"/>
  <c r="S125" s="1"/>
  <c r="D125"/>
  <c r="M124"/>
  <c r="L124"/>
  <c r="P124" s="1"/>
  <c r="K124"/>
  <c r="O124" s="1"/>
  <c r="J124"/>
  <c r="N124" s="1"/>
  <c r="D124"/>
  <c r="O123"/>
  <c r="N123"/>
  <c r="M123"/>
  <c r="L123"/>
  <c r="P123" s="1"/>
  <c r="J123"/>
  <c r="D123"/>
  <c r="O122"/>
  <c r="N122"/>
  <c r="L122"/>
  <c r="P122" s="1"/>
  <c r="I122"/>
  <c r="M122" s="1"/>
  <c r="D122"/>
  <c r="P121"/>
  <c r="N121"/>
  <c r="M121"/>
  <c r="K121"/>
  <c r="O121" s="1"/>
  <c r="D121"/>
  <c r="P120"/>
  <c r="N120"/>
  <c r="M120"/>
  <c r="K120"/>
  <c r="O120" s="1"/>
  <c r="D120"/>
  <c r="P119"/>
  <c r="M119"/>
  <c r="K119"/>
  <c r="O119" s="1"/>
  <c r="J119"/>
  <c r="N119" s="1"/>
  <c r="D119"/>
  <c r="P118"/>
  <c r="O118"/>
  <c r="N118"/>
  <c r="M118"/>
  <c r="Q118" s="1"/>
  <c r="S118" s="1"/>
  <c r="D118"/>
  <c r="P117"/>
  <c r="O117"/>
  <c r="N117"/>
  <c r="M117"/>
  <c r="Q117" s="1"/>
  <c r="S117" s="1"/>
  <c r="D117"/>
  <c r="P116"/>
  <c r="O116"/>
  <c r="N116"/>
  <c r="I116"/>
  <c r="M116" s="1"/>
  <c r="D116"/>
  <c r="P115"/>
  <c r="O115"/>
  <c r="N115"/>
  <c r="M115"/>
  <c r="K115"/>
  <c r="D115"/>
  <c r="P114"/>
  <c r="O114"/>
  <c r="N114"/>
  <c r="M114"/>
  <c r="Q114" s="1"/>
  <c r="S114" s="1"/>
  <c r="D114"/>
  <c r="P113"/>
  <c r="O113"/>
  <c r="N113"/>
  <c r="K113"/>
  <c r="I113"/>
  <c r="M113" s="1"/>
  <c r="Q113" s="1"/>
  <c r="S113" s="1"/>
  <c r="D113"/>
  <c r="O112"/>
  <c r="N112"/>
  <c r="L112"/>
  <c r="P112" s="1"/>
  <c r="I112"/>
  <c r="M112" s="1"/>
  <c r="Q112" s="1"/>
  <c r="S112" s="1"/>
  <c r="D112"/>
  <c r="O111"/>
  <c r="N111"/>
  <c r="M111"/>
  <c r="L111"/>
  <c r="P111" s="1"/>
  <c r="I111"/>
  <c r="D111"/>
  <c r="P110"/>
  <c r="N110"/>
  <c r="M110"/>
  <c r="Q110" s="1"/>
  <c r="S110" s="1"/>
  <c r="K110"/>
  <c r="O110" s="1"/>
  <c r="J110"/>
  <c r="I110"/>
  <c r="D110"/>
  <c r="P109"/>
  <c r="O109"/>
  <c r="N109"/>
  <c r="M109"/>
  <c r="Q109" s="1"/>
  <c r="S109" s="1"/>
  <c r="D109"/>
  <c r="P108"/>
  <c r="O108"/>
  <c r="N108"/>
  <c r="M108"/>
  <c r="Q108" s="1"/>
  <c r="S108" s="1"/>
  <c r="I108"/>
  <c r="D108"/>
  <c r="P107"/>
  <c r="O107"/>
  <c r="N107"/>
  <c r="M107"/>
  <c r="D107"/>
  <c r="N106"/>
  <c r="M106"/>
  <c r="L106"/>
  <c r="P106" s="1"/>
  <c r="K106"/>
  <c r="O106" s="1"/>
  <c r="Q106" s="1"/>
  <c r="S106" s="1"/>
  <c r="D106"/>
  <c r="P105"/>
  <c r="O105"/>
  <c r="N105"/>
  <c r="K105"/>
  <c r="J105"/>
  <c r="I105"/>
  <c r="M105" s="1"/>
  <c r="D105"/>
  <c r="O104"/>
  <c r="N104"/>
  <c r="M104"/>
  <c r="L104"/>
  <c r="P104" s="1"/>
  <c r="I104"/>
  <c r="D104"/>
  <c r="P103"/>
  <c r="O103"/>
  <c r="N103"/>
  <c r="M103"/>
  <c r="Q103" s="1"/>
  <c r="S103" s="1"/>
  <c r="D103"/>
  <c r="P102"/>
  <c r="O102"/>
  <c r="N102"/>
  <c r="M102"/>
  <c r="Q102" s="1"/>
  <c r="S102" s="1"/>
  <c r="D102"/>
  <c r="P101"/>
  <c r="O101"/>
  <c r="N101"/>
  <c r="M101"/>
  <c r="D101"/>
  <c r="L100"/>
  <c r="P100" s="1"/>
  <c r="K100"/>
  <c r="O100" s="1"/>
  <c r="J100"/>
  <c r="N100" s="1"/>
  <c r="I100"/>
  <c r="M100" s="1"/>
  <c r="D100"/>
  <c r="P99"/>
  <c r="O99"/>
  <c r="N99"/>
  <c r="M99"/>
  <c r="Q99" s="1"/>
  <c r="D99"/>
  <c r="D176" s="1"/>
  <c r="H87"/>
  <c r="G87"/>
  <c r="F87"/>
  <c r="E87"/>
  <c r="P86"/>
  <c r="O86"/>
  <c r="N86"/>
  <c r="M86"/>
  <c r="Q86" s="1"/>
  <c r="S86" s="1"/>
  <c r="D86"/>
  <c r="P85"/>
  <c r="O85"/>
  <c r="N85"/>
  <c r="M85"/>
  <c r="Q85" s="1"/>
  <c r="S85" s="1"/>
  <c r="D85"/>
  <c r="P84"/>
  <c r="O84"/>
  <c r="N84"/>
  <c r="M84"/>
  <c r="Q84" s="1"/>
  <c r="S84" s="1"/>
  <c r="D84"/>
  <c r="P83"/>
  <c r="O83"/>
  <c r="N83"/>
  <c r="M83"/>
  <c r="D83"/>
  <c r="P82"/>
  <c r="O82"/>
  <c r="N82"/>
  <c r="M82"/>
  <c r="Q82" s="1"/>
  <c r="S82" s="1"/>
  <c r="D82"/>
  <c r="P81"/>
  <c r="O81"/>
  <c r="N81"/>
  <c r="M81"/>
  <c r="Q81" s="1"/>
  <c r="S81" s="1"/>
  <c r="D81"/>
  <c r="P80"/>
  <c r="O80"/>
  <c r="N80"/>
  <c r="M80"/>
  <c r="Q80" s="1"/>
  <c r="S80" s="1"/>
  <c r="D80"/>
  <c r="P79"/>
  <c r="O79"/>
  <c r="N79"/>
  <c r="M79"/>
  <c r="Q79" s="1"/>
  <c r="S79" s="1"/>
  <c r="D79"/>
  <c r="P78"/>
  <c r="O78"/>
  <c r="N78"/>
  <c r="M78"/>
  <c r="Q78" s="1"/>
  <c r="S78" s="1"/>
  <c r="D78"/>
  <c r="P77"/>
  <c r="O77"/>
  <c r="N77"/>
  <c r="M77"/>
  <c r="Q77" s="1"/>
  <c r="S77" s="1"/>
  <c r="D77"/>
  <c r="P76"/>
  <c r="O76"/>
  <c r="N76"/>
  <c r="M76"/>
  <c r="Q76" s="1"/>
  <c r="S76" s="1"/>
  <c r="D76"/>
  <c r="P75"/>
  <c r="O75"/>
  <c r="N75"/>
  <c r="M75"/>
  <c r="Q75" s="1"/>
  <c r="S75" s="1"/>
  <c r="D75"/>
  <c r="P74"/>
  <c r="O74"/>
  <c r="N74"/>
  <c r="M74"/>
  <c r="Q74" s="1"/>
  <c r="S74" s="1"/>
  <c r="D74"/>
  <c r="P73"/>
  <c r="O73"/>
  <c r="N73"/>
  <c r="M73"/>
  <c r="Q73" s="1"/>
  <c r="S73" s="1"/>
  <c r="D73"/>
  <c r="P72"/>
  <c r="O72"/>
  <c r="N72"/>
  <c r="M72"/>
  <c r="Q72" s="1"/>
  <c r="S72" s="1"/>
  <c r="D72"/>
  <c r="P71"/>
  <c r="O71"/>
  <c r="N71"/>
  <c r="M71"/>
  <c r="Q71" s="1"/>
  <c r="S71" s="1"/>
  <c r="D71"/>
  <c r="P70"/>
  <c r="O70"/>
  <c r="N70"/>
  <c r="M70"/>
  <c r="Q70" s="1"/>
  <c r="S70" s="1"/>
  <c r="D70"/>
  <c r="P69"/>
  <c r="O69"/>
  <c r="N69"/>
  <c r="M69"/>
  <c r="Q69" s="1"/>
  <c r="S69" s="1"/>
  <c r="D69"/>
  <c r="P68"/>
  <c r="O68"/>
  <c r="N68"/>
  <c r="M68"/>
  <c r="Q68" s="1"/>
  <c r="S68" s="1"/>
  <c r="D68"/>
  <c r="P67"/>
  <c r="O67"/>
  <c r="N67"/>
  <c r="M67"/>
  <c r="Q67" s="1"/>
  <c r="S67" s="1"/>
  <c r="D67"/>
  <c r="P66"/>
  <c r="O66"/>
  <c r="N66"/>
  <c r="M66"/>
  <c r="Q66" s="1"/>
  <c r="S66" s="1"/>
  <c r="D66"/>
  <c r="P65"/>
  <c r="O65"/>
  <c r="N65"/>
  <c r="M65"/>
  <c r="Q65" s="1"/>
  <c r="S65" s="1"/>
  <c r="D65"/>
  <c r="P64"/>
  <c r="O64"/>
  <c r="N64"/>
  <c r="M64"/>
  <c r="Q64" s="1"/>
  <c r="S64" s="1"/>
  <c r="D64"/>
  <c r="P63"/>
  <c r="O63"/>
  <c r="N63"/>
  <c r="M63"/>
  <c r="Q63" s="1"/>
  <c r="S63" s="1"/>
  <c r="D63"/>
  <c r="P62"/>
  <c r="O62"/>
  <c r="N62"/>
  <c r="M62"/>
  <c r="Q62" s="1"/>
  <c r="S62" s="1"/>
  <c r="D62"/>
  <c r="P61"/>
  <c r="O61"/>
  <c r="N61"/>
  <c r="M61"/>
  <c r="Q61" s="1"/>
  <c r="S61" s="1"/>
  <c r="D61"/>
  <c r="P60"/>
  <c r="O60"/>
  <c r="N60"/>
  <c r="M60"/>
  <c r="Q60" s="1"/>
  <c r="S60" s="1"/>
  <c r="P59"/>
  <c r="O59"/>
  <c r="N59"/>
  <c r="M59"/>
  <c r="Q59" s="1"/>
  <c r="S59" s="1"/>
  <c r="P58"/>
  <c r="O58"/>
  <c r="N58"/>
  <c r="M58"/>
  <c r="Q58" s="1"/>
  <c r="S58" s="1"/>
  <c r="D58"/>
  <c r="P57"/>
  <c r="O57"/>
  <c r="N57"/>
  <c r="M57"/>
  <c r="Q57" s="1"/>
  <c r="S57" s="1"/>
  <c r="D57"/>
  <c r="P56"/>
  <c r="O56"/>
  <c r="N56"/>
  <c r="M56"/>
  <c r="Q56" s="1"/>
  <c r="S56" s="1"/>
  <c r="D56"/>
  <c r="P55"/>
  <c r="O55"/>
  <c r="N55"/>
  <c r="M55"/>
  <c r="Q55" s="1"/>
  <c r="S55" s="1"/>
  <c r="D55"/>
  <c r="P54"/>
  <c r="O54"/>
  <c r="N54"/>
  <c r="M54"/>
  <c r="Q54" s="1"/>
  <c r="S54" s="1"/>
  <c r="D54"/>
  <c r="P53"/>
  <c r="O53"/>
  <c r="N53"/>
  <c r="M53"/>
  <c r="Q53" s="1"/>
  <c r="S53" s="1"/>
  <c r="D53"/>
  <c r="P52"/>
  <c r="O52"/>
  <c r="N52"/>
  <c r="M52"/>
  <c r="Q52" s="1"/>
  <c r="S52" s="1"/>
  <c r="D52"/>
  <c r="P51"/>
  <c r="O51"/>
  <c r="N51"/>
  <c r="M51"/>
  <c r="Q51" s="1"/>
  <c r="S51" s="1"/>
  <c r="D51"/>
  <c r="P50"/>
  <c r="O50"/>
  <c r="N50"/>
  <c r="M50"/>
  <c r="Q50" s="1"/>
  <c r="S50" s="1"/>
  <c r="D50"/>
  <c r="P49"/>
  <c r="O49"/>
  <c r="N49"/>
  <c r="M49"/>
  <c r="Q49" s="1"/>
  <c r="S49" s="1"/>
  <c r="D49"/>
  <c r="P48"/>
  <c r="O48"/>
  <c r="N48"/>
  <c r="M48"/>
  <c r="Q48" s="1"/>
  <c r="S48" s="1"/>
  <c r="D48"/>
  <c r="P47"/>
  <c r="O47"/>
  <c r="N47"/>
  <c r="M47"/>
  <c r="Q47" s="1"/>
  <c r="S47" s="1"/>
  <c r="D47"/>
  <c r="P46"/>
  <c r="O46"/>
  <c r="N46"/>
  <c r="M46"/>
  <c r="Q46" s="1"/>
  <c r="S46" s="1"/>
  <c r="D46"/>
  <c r="P45"/>
  <c r="O45"/>
  <c r="N45"/>
  <c r="M45"/>
  <c r="Q45" s="1"/>
  <c r="S45" s="1"/>
  <c r="D45"/>
  <c r="P44"/>
  <c r="O44"/>
  <c r="N44"/>
  <c r="M44"/>
  <c r="Q44" s="1"/>
  <c r="S44" s="1"/>
  <c r="D44"/>
  <c r="P43"/>
  <c r="O43"/>
  <c r="N43"/>
  <c r="M43"/>
  <c r="Q43" s="1"/>
  <c r="S43" s="1"/>
  <c r="D43"/>
  <c r="P42"/>
  <c r="O42"/>
  <c r="N42"/>
  <c r="M42"/>
  <c r="Q42" s="1"/>
  <c r="S42" s="1"/>
  <c r="D42"/>
  <c r="P41"/>
  <c r="O41"/>
  <c r="N41"/>
  <c r="M41"/>
  <c r="Q41" s="1"/>
  <c r="S41" s="1"/>
  <c r="D41"/>
  <c r="P40"/>
  <c r="O40"/>
  <c r="N40"/>
  <c r="M40"/>
  <c r="Q40" s="1"/>
  <c r="S40" s="1"/>
  <c r="D40"/>
  <c r="P39"/>
  <c r="O39"/>
  <c r="N39"/>
  <c r="M39"/>
  <c r="Q39" s="1"/>
  <c r="S39" s="1"/>
  <c r="D39"/>
  <c r="P38"/>
  <c r="O38"/>
  <c r="N38"/>
  <c r="M38"/>
  <c r="Q38" s="1"/>
  <c r="S38" s="1"/>
  <c r="D38"/>
  <c r="P37"/>
  <c r="O37"/>
  <c r="N37"/>
  <c r="M37"/>
  <c r="Q37" s="1"/>
  <c r="S37" s="1"/>
  <c r="D37"/>
  <c r="P36"/>
  <c r="O36"/>
  <c r="N36"/>
  <c r="M36"/>
  <c r="Q36" s="1"/>
  <c r="S36" s="1"/>
  <c r="D36"/>
  <c r="P35"/>
  <c r="O35"/>
  <c r="N35"/>
  <c r="M35"/>
  <c r="Q35" s="1"/>
  <c r="S35" s="1"/>
  <c r="D35"/>
  <c r="P34"/>
  <c r="O34"/>
  <c r="N34"/>
  <c r="M34"/>
  <c r="Q34" s="1"/>
  <c r="S34" s="1"/>
  <c r="D34"/>
  <c r="P33"/>
  <c r="O33"/>
  <c r="N33"/>
  <c r="M33"/>
  <c r="Q33" s="1"/>
  <c r="S33" s="1"/>
  <c r="D33"/>
  <c r="P32"/>
  <c r="O32"/>
  <c r="N32"/>
  <c r="M32"/>
  <c r="Q32" s="1"/>
  <c r="S32" s="1"/>
  <c r="D32"/>
  <c r="P31"/>
  <c r="O31"/>
  <c r="N31"/>
  <c r="M31"/>
  <c r="Q31" s="1"/>
  <c r="S31" s="1"/>
  <c r="D31"/>
  <c r="P30"/>
  <c r="O30"/>
  <c r="N30"/>
  <c r="M30"/>
  <c r="Q30" s="1"/>
  <c r="S30" s="1"/>
  <c r="D30"/>
  <c r="P29"/>
  <c r="O29"/>
  <c r="N29"/>
  <c r="M29"/>
  <c r="Q29" s="1"/>
  <c r="S29" s="1"/>
  <c r="D29"/>
  <c r="P28"/>
  <c r="O28"/>
  <c r="N28"/>
  <c r="M28"/>
  <c r="Q28" s="1"/>
  <c r="S28" s="1"/>
  <c r="D28"/>
  <c r="P27"/>
  <c r="O27"/>
  <c r="N27"/>
  <c r="M27"/>
  <c r="Q27" s="1"/>
  <c r="S27" s="1"/>
  <c r="D27"/>
  <c r="P26"/>
  <c r="O26"/>
  <c r="N26"/>
  <c r="M26"/>
  <c r="Q26" s="1"/>
  <c r="S26" s="1"/>
  <c r="D26"/>
  <c r="P25"/>
  <c r="O25"/>
  <c r="N25"/>
  <c r="M25"/>
  <c r="Q25" s="1"/>
  <c r="S25" s="1"/>
  <c r="D25"/>
  <c r="P24"/>
  <c r="O24"/>
  <c r="N24"/>
  <c r="M24"/>
  <c r="Q24" s="1"/>
  <c r="S24" s="1"/>
  <c r="D24"/>
  <c r="P23"/>
  <c r="O23"/>
  <c r="N23"/>
  <c r="M23"/>
  <c r="Q23" s="1"/>
  <c r="S23" s="1"/>
  <c r="D23"/>
  <c r="P22"/>
  <c r="O22"/>
  <c r="N22"/>
  <c r="M22"/>
  <c r="Q22" s="1"/>
  <c r="S22" s="1"/>
  <c r="D22"/>
  <c r="P21"/>
  <c r="O21"/>
  <c r="N21"/>
  <c r="M21"/>
  <c r="Q21" s="1"/>
  <c r="S21" s="1"/>
  <c r="D21"/>
  <c r="P20"/>
  <c r="O20"/>
  <c r="N20"/>
  <c r="M20"/>
  <c r="Q20" s="1"/>
  <c r="S20" s="1"/>
  <c r="D20"/>
  <c r="P19"/>
  <c r="O19"/>
  <c r="N19"/>
  <c r="M19"/>
  <c r="Q19" s="1"/>
  <c r="S19" s="1"/>
  <c r="D19"/>
  <c r="P18"/>
  <c r="O18"/>
  <c r="N18"/>
  <c r="M18"/>
  <c r="Q18" s="1"/>
  <c r="S18" s="1"/>
  <c r="D18"/>
  <c r="P17"/>
  <c r="O17"/>
  <c r="N17"/>
  <c r="M17"/>
  <c r="Q17" s="1"/>
  <c r="S17" s="1"/>
  <c r="D17"/>
  <c r="P16"/>
  <c r="O16"/>
  <c r="N16"/>
  <c r="M16"/>
  <c r="Q16" s="1"/>
  <c r="S16" s="1"/>
  <c r="D16"/>
  <c r="P15"/>
  <c r="O15"/>
  <c r="N15"/>
  <c r="M15"/>
  <c r="Q15" s="1"/>
  <c r="S15" s="1"/>
  <c r="D15"/>
  <c r="P14"/>
  <c r="O14"/>
  <c r="N14"/>
  <c r="M14"/>
  <c r="Q14" s="1"/>
  <c r="S14" s="1"/>
  <c r="D14"/>
  <c r="P13"/>
  <c r="O13"/>
  <c r="O87" s="1"/>
  <c r="N13"/>
  <c r="N87" s="1"/>
  <c r="M13"/>
  <c r="D13"/>
  <c r="S99" l="1"/>
  <c r="P87"/>
  <c r="Q83"/>
  <c r="S83" s="1"/>
  <c r="Q105"/>
  <c r="S105" s="1"/>
  <c r="Q119"/>
  <c r="S119" s="1"/>
  <c r="Q120"/>
  <c r="S120" s="1"/>
  <c r="Q123"/>
  <c r="S123" s="1"/>
  <c r="Q124"/>
  <c r="S124" s="1"/>
  <c r="Q127"/>
  <c r="S127" s="1"/>
  <c r="Q129"/>
  <c r="S129" s="1"/>
  <c r="Q140"/>
  <c r="S140" s="1"/>
  <c r="Q145"/>
  <c r="S145" s="1"/>
  <c r="Q146"/>
  <c r="S146" s="1"/>
  <c r="Q158"/>
  <c r="S158" s="1"/>
  <c r="Q159"/>
  <c r="S159" s="1"/>
  <c r="Q166"/>
  <c r="S166" s="1"/>
  <c r="Q173"/>
  <c r="S173" s="1"/>
  <c r="Q174"/>
  <c r="S174" s="1"/>
  <c r="D87"/>
  <c r="M87"/>
  <c r="M88"/>
  <c r="Q13"/>
  <c r="Q101"/>
  <c r="S101" s="1"/>
  <c r="Q115"/>
  <c r="S115" s="1"/>
  <c r="Q121"/>
  <c r="S121" s="1"/>
  <c r="Q122"/>
  <c r="S122" s="1"/>
  <c r="Q131"/>
  <c r="S131" s="1"/>
  <c r="Q132"/>
  <c r="S132" s="1"/>
  <c r="Q144"/>
  <c r="S144" s="1"/>
  <c r="Q151"/>
  <c r="S151" s="1"/>
  <c r="Q156"/>
  <c r="S156" s="1"/>
  <c r="Q160"/>
  <c r="S160" s="1"/>
  <c r="Q162"/>
  <c r="S162" s="1"/>
  <c r="Q163"/>
  <c r="S163" s="1"/>
  <c r="Q164"/>
  <c r="S164" s="1"/>
  <c r="Q171"/>
  <c r="S171" s="1"/>
  <c r="Q104"/>
  <c r="S104" s="1"/>
  <c r="Q100"/>
  <c r="S100" s="1"/>
  <c r="Q107"/>
  <c r="S107" s="1"/>
  <c r="Q111"/>
  <c r="S111" s="1"/>
  <c r="Q116"/>
  <c r="S116" s="1"/>
  <c r="Q126"/>
  <c r="S126" s="1"/>
  <c r="Q134"/>
  <c r="S134" s="1"/>
  <c r="Q136"/>
  <c r="S136" s="1"/>
  <c r="Q137"/>
  <c r="S137" s="1"/>
  <c r="Q142"/>
  <c r="S142" s="1"/>
  <c r="Q147"/>
  <c r="S147" s="1"/>
  <c r="Q153"/>
  <c r="S153" s="1"/>
  <c r="Q154"/>
  <c r="S154" s="1"/>
  <c r="S176" l="1"/>
  <c r="Q87"/>
  <c r="S13"/>
  <c r="Q176"/>
  <c r="S88" l="1"/>
  <c r="S87"/>
</calcChain>
</file>

<file path=xl/sharedStrings.xml><?xml version="1.0" encoding="utf-8"?>
<sst xmlns="http://schemas.openxmlformats.org/spreadsheetml/2006/main" count="551" uniqueCount="129">
  <si>
    <t xml:space="preserve">Bytom, data </t>
  </si>
  <si>
    <t xml:space="preserve"> </t>
  </si>
  <si>
    <t xml:space="preserve">                   szcunek na 2023r -   FORMULARZ KALKULACJI CENOWEJ</t>
  </si>
  <si>
    <t xml:space="preserve">                                                                                        WARZYW  I  OWOCÓW                            </t>
  </si>
  <si>
    <t>Lp</t>
  </si>
  <si>
    <t xml:space="preserve">          Warzywa i Owoce</t>
  </si>
  <si>
    <t>J.m</t>
  </si>
  <si>
    <t xml:space="preserve">   Ilość</t>
  </si>
  <si>
    <t>Ilość w poszczególnych kwartałach</t>
  </si>
  <si>
    <t xml:space="preserve">   Cena jednost. Brutto w zł</t>
  </si>
  <si>
    <t xml:space="preserve">              Wartość brutto   w zł</t>
  </si>
  <si>
    <t xml:space="preserve">Wartość </t>
  </si>
  <si>
    <t>Vat</t>
  </si>
  <si>
    <t>Wartość</t>
  </si>
  <si>
    <t>ogółem</t>
  </si>
  <si>
    <t>ogółem brutto</t>
  </si>
  <si>
    <t>%</t>
  </si>
  <si>
    <t>ogółem netto</t>
  </si>
  <si>
    <t>19=17/(1+18)</t>
  </si>
  <si>
    <t>Nazwa</t>
  </si>
  <si>
    <t>Kw I</t>
  </si>
  <si>
    <t>Kw II</t>
  </si>
  <si>
    <t>Kw III</t>
  </si>
  <si>
    <t>Kw IV</t>
  </si>
  <si>
    <t>Kw. I</t>
  </si>
  <si>
    <t>Kw. II</t>
  </si>
  <si>
    <t>Kw. III</t>
  </si>
  <si>
    <t>Kw.IV</t>
  </si>
  <si>
    <t>KwIII</t>
  </si>
  <si>
    <t xml:space="preserve">Banan                                 </t>
  </si>
  <si>
    <t>kg</t>
  </si>
  <si>
    <t xml:space="preserve">Buraki                                </t>
  </si>
  <si>
    <t xml:space="preserve">Brzoskwinie (85g-120g)  </t>
  </si>
  <si>
    <t>szt</t>
  </si>
  <si>
    <t xml:space="preserve">Brzoskwinie </t>
  </si>
  <si>
    <t xml:space="preserve">Brokuły                               </t>
  </si>
  <si>
    <t>Botwinka</t>
  </si>
  <si>
    <t>pęcz.</t>
  </si>
  <si>
    <t xml:space="preserve">Czosnek </t>
  </si>
  <si>
    <t xml:space="preserve">Cebula                                 </t>
  </si>
  <si>
    <t xml:space="preserve">Cebula czerwona               </t>
  </si>
  <si>
    <t xml:space="preserve">Cukinia                                </t>
  </si>
  <si>
    <t xml:space="preserve">Cytryna                                 </t>
  </si>
  <si>
    <t>Dynia</t>
  </si>
  <si>
    <t>Fasola szparag.żółta</t>
  </si>
  <si>
    <t>Fasola szparag. Zielona</t>
  </si>
  <si>
    <t>Czosnek krajowy (50g-70g)</t>
  </si>
  <si>
    <t xml:space="preserve">Gruszki </t>
  </si>
  <si>
    <t>Jabłko</t>
  </si>
  <si>
    <t>Kalafior</t>
  </si>
  <si>
    <t>Kapusta pekińska</t>
  </si>
  <si>
    <t>Kapusta pekińska szt.</t>
  </si>
  <si>
    <t>Koperek zielony</t>
  </si>
  <si>
    <t>Kiwi  (95g  do 150g)</t>
  </si>
  <si>
    <t xml:space="preserve">Kiwi </t>
  </si>
  <si>
    <t>Kapusta kiszona młoda</t>
  </si>
  <si>
    <t>Kapusta kiszona</t>
  </si>
  <si>
    <t>Kapusta biała</t>
  </si>
  <si>
    <t>Kapusta biała sztkowana</t>
  </si>
  <si>
    <t>Kapusta włoska</t>
  </si>
  <si>
    <t>Kapusta czerwona sztkowana</t>
  </si>
  <si>
    <t>Kapusta czerwona głowiasta</t>
  </si>
  <si>
    <t>Kapusta biała młoda</t>
  </si>
  <si>
    <t>Kalarepka</t>
  </si>
  <si>
    <t>Lubczyk  ogrodowy zielony</t>
  </si>
  <si>
    <t>pęcz</t>
  </si>
  <si>
    <t xml:space="preserve">Marchew korzeniowa jadalna </t>
  </si>
  <si>
    <t>Marchew młoda z nacią</t>
  </si>
  <si>
    <t>Mandarynka</t>
  </si>
  <si>
    <r>
      <rPr>
        <sz val="8"/>
        <rFont val="Czcionka tekstu podstawowego"/>
        <charset val="238"/>
      </rPr>
      <t>Nektarynki (75</t>
    </r>
    <r>
      <rPr>
        <sz val="8"/>
        <color rgb="FF00B0F0"/>
        <rFont val="Czcionka tekstu podstawowego"/>
        <charset val="238"/>
      </rPr>
      <t>g-150</t>
    </r>
    <r>
      <rPr>
        <sz val="8"/>
        <rFont val="Czcionka tekstu podstawowego"/>
        <charset val="238"/>
      </rPr>
      <t>g)</t>
    </r>
  </si>
  <si>
    <t>Ogórki kiszone naturalne</t>
  </si>
  <si>
    <t xml:space="preserve">Ogórek małosolny </t>
  </si>
  <si>
    <t>Ogórki zielone kraj.</t>
  </si>
  <si>
    <t>Ogórki  gruntowe</t>
  </si>
  <si>
    <t>Por krajowy</t>
  </si>
  <si>
    <t>Por import</t>
  </si>
  <si>
    <t>Por młody</t>
  </si>
  <si>
    <t>Pieczarki</t>
  </si>
  <si>
    <t>Pietruszka korzeniowa świeża kraj.</t>
  </si>
  <si>
    <t>Papryka pomarańczowa</t>
  </si>
  <si>
    <t>Papryka czerwona</t>
  </si>
  <si>
    <t>Papryka zielona</t>
  </si>
  <si>
    <t>Papryka igolońska</t>
  </si>
  <si>
    <t>Pomidory</t>
  </si>
  <si>
    <t>Pomarańcze</t>
  </si>
  <si>
    <t>Rzodkiewka</t>
  </si>
  <si>
    <t>Seler korzeniowy</t>
  </si>
  <si>
    <t>Seler naciowy</t>
  </si>
  <si>
    <t>Sałata zielona</t>
  </si>
  <si>
    <t>Sałata lodowa</t>
  </si>
  <si>
    <t>Szypiorek</t>
  </si>
  <si>
    <t>Szczaw</t>
  </si>
  <si>
    <t xml:space="preserve">Śliwki </t>
  </si>
  <si>
    <t>Truskawki świeże</t>
  </si>
  <si>
    <t>Winogrono białe</t>
  </si>
  <si>
    <t>Ziemniaki</t>
  </si>
  <si>
    <t>Ziemniaki młode</t>
  </si>
  <si>
    <t>Zielona pietruszka</t>
  </si>
  <si>
    <t>Zielona cebulka</t>
  </si>
  <si>
    <t>Maggi włoska doniczka</t>
  </si>
  <si>
    <t>Rozmaryn-doniczka</t>
  </si>
  <si>
    <t>Ananas świeży</t>
  </si>
  <si>
    <t>Chrzan świeży</t>
  </si>
  <si>
    <t>Rzodkiew biała podłużna</t>
  </si>
  <si>
    <t>Imbir</t>
  </si>
  <si>
    <t>Mięta pieprzowa doniczka</t>
  </si>
  <si>
    <t>Sok marchwiowy 1 dniowy, świeżo wyciskany,bez dodatku cukru,  3l</t>
  </si>
  <si>
    <t>* Dostarczane produkty muszą zawierać:</t>
  </si>
  <si>
    <t xml:space="preserve">   - identyfikalność surowców,prduktów</t>
  </si>
  <si>
    <t xml:space="preserve">  - określenie źródła pochodzenia</t>
  </si>
  <si>
    <t>maliny 125g.</t>
  </si>
  <si>
    <t>borówki 125g.</t>
  </si>
  <si>
    <t>pomelo</t>
  </si>
  <si>
    <t>Nektarynki (75g-150g)</t>
  </si>
  <si>
    <t xml:space="preserve">   Ilość ogółem</t>
  </si>
  <si>
    <t>Vat%</t>
  </si>
  <si>
    <t>(peczęć wykonawcy)</t>
  </si>
  <si>
    <t>Wartość netto  ogółem 19=17/(1+18)</t>
  </si>
  <si>
    <t>Pomelo</t>
  </si>
  <si>
    <t>Borówki 125g.</t>
  </si>
  <si>
    <t>Maliny 125g.</t>
  </si>
  <si>
    <t xml:space="preserve">   Cena jednost. brutto w zł</t>
  </si>
  <si>
    <t xml:space="preserve">Wartość brutto ogółem   </t>
  </si>
  <si>
    <t xml:space="preserve">*Dostarczone produkty muszą zawierać: </t>
  </si>
  <si>
    <t xml:space="preserve">  - identyfikalność</t>
  </si>
  <si>
    <t xml:space="preserve">  - żródło zakupu</t>
  </si>
  <si>
    <t>Bytom  dnia.</t>
  </si>
  <si>
    <r>
      <t xml:space="preserve">                 </t>
    </r>
    <r>
      <rPr>
        <b/>
        <sz val="12"/>
        <color theme="1"/>
        <rFont val="Czcionka tekstu podstawowego"/>
        <family val="2"/>
        <charset val="238"/>
      </rPr>
      <t>FORMULARZ KALKULACJI - CENOWEJ NA ROK 2023</t>
    </r>
  </si>
  <si>
    <r>
      <t xml:space="preserve">                  </t>
    </r>
    <r>
      <rPr>
        <b/>
        <sz val="12"/>
        <color theme="1"/>
        <rFont val="Czcionka tekstu podstawowego"/>
        <family val="2"/>
        <charset val="238"/>
      </rPr>
      <t xml:space="preserve">WARZYW  I  OWOCÓW        </t>
    </r>
    <r>
      <rPr>
        <b/>
        <sz val="11"/>
        <color theme="1"/>
        <rFont val="Czcionka tekstu podstawowego"/>
        <family val="2"/>
        <charset val="238"/>
      </rPr>
      <t xml:space="preserve">                   </t>
    </r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</si>
</sst>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21">
    <font>
      <sz val="11"/>
      <color rgb="FF000000"/>
      <name val="Czcionka tekstu podstawowego"/>
      <family val="2"/>
      <charset val="238"/>
    </font>
    <font>
      <sz val="8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8"/>
      <color rgb="FF000000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sz val="8"/>
      <color rgb="FF00000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9"/>
      <name val="Czcionka tekstu podstawowego"/>
      <charset val="238"/>
    </font>
    <font>
      <sz val="8"/>
      <color rgb="FF00B0F0"/>
      <name val="Czcionka tekstu podstawowego"/>
      <charset val="238"/>
    </font>
    <font>
      <sz val="11"/>
      <color rgb="FF00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208">
    <xf numFmtId="0" fontId="0" fillId="0" borderId="0" xfId="0"/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4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2" borderId="0" xfId="0" applyFill="1" applyAlignment="1" applyProtection="1"/>
    <xf numFmtId="0" fontId="0" fillId="0" borderId="0" xfId="0" applyAlignment="1" applyProtection="1"/>
    <xf numFmtId="0" fontId="1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wrapText="1"/>
    </xf>
    <xf numFmtId="0" fontId="6" fillId="2" borderId="9" xfId="0" applyFont="1" applyFill="1" applyBorder="1" applyAlignment="1" applyProtection="1"/>
    <xf numFmtId="0" fontId="5" fillId="2" borderId="10" xfId="0" applyFont="1" applyFill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right"/>
    </xf>
    <xf numFmtId="0" fontId="7" fillId="2" borderId="3" xfId="0" applyFont="1" applyFill="1" applyBorder="1" applyAlignment="1" applyProtection="1">
      <alignment horizontal="right"/>
    </xf>
    <xf numFmtId="0" fontId="7" fillId="2" borderId="14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9" fontId="3" fillId="2" borderId="0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/>
    <xf numFmtId="0" fontId="5" fillId="0" borderId="16" xfId="0" applyFont="1" applyBorder="1" applyAlignment="1" applyProtection="1"/>
    <xf numFmtId="0" fontId="6" fillId="0" borderId="17" xfId="0" applyFont="1" applyBorder="1" applyAlignment="1" applyProtection="1"/>
    <xf numFmtId="0" fontId="6" fillId="2" borderId="18" xfId="0" applyFont="1" applyFill="1" applyBorder="1" applyAlignment="1" applyProtection="1"/>
    <xf numFmtId="0" fontId="6" fillId="2" borderId="19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/>
    <xf numFmtId="0" fontId="5" fillId="2" borderId="19" xfId="0" applyFont="1" applyFill="1" applyBorder="1" applyAlignment="1" applyProtection="1">
      <alignment horizontal="right"/>
    </xf>
    <xf numFmtId="0" fontId="5" fillId="2" borderId="17" xfId="0" applyFont="1" applyFill="1" applyBorder="1" applyAlignment="1" applyProtection="1">
      <alignment horizontal="right"/>
    </xf>
    <xf numFmtId="0" fontId="5" fillId="2" borderId="20" xfId="0" applyFont="1" applyFill="1" applyBorder="1" applyAlignment="1" applyProtection="1">
      <alignment horizontal="right"/>
    </xf>
    <xf numFmtId="0" fontId="6" fillId="2" borderId="16" xfId="0" applyFont="1" applyFill="1" applyBorder="1" applyAlignment="1" applyProtection="1"/>
    <xf numFmtId="0" fontId="6" fillId="2" borderId="17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/>
    <xf numFmtId="0" fontId="5" fillId="2" borderId="19" xfId="0" applyFont="1" applyFill="1" applyBorder="1" applyAlignment="1" applyProtection="1"/>
    <xf numFmtId="0" fontId="5" fillId="0" borderId="18" xfId="0" applyFont="1" applyBorder="1" applyAlignment="1" applyProtection="1"/>
    <xf numFmtId="0" fontId="5" fillId="2" borderId="17" xfId="0" applyFont="1" applyFill="1" applyBorder="1" applyAlignment="1" applyProtection="1"/>
    <xf numFmtId="0" fontId="5" fillId="2" borderId="0" xfId="0" applyFont="1" applyFill="1" applyBorder="1" applyAlignment="1" applyProtection="1">
      <protection locked="0"/>
    </xf>
    <xf numFmtId="0" fontId="7" fillId="2" borderId="21" xfId="0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left"/>
    </xf>
    <xf numFmtId="0" fontId="6" fillId="2" borderId="23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horizontal="right"/>
      <protection locked="0"/>
    </xf>
    <xf numFmtId="0" fontId="5" fillId="5" borderId="23" xfId="0" applyFont="1" applyFill="1" applyBorder="1" applyAlignment="1" applyProtection="1">
      <alignment horizontal="right"/>
      <protection locked="0"/>
    </xf>
    <xf numFmtId="0" fontId="5" fillId="5" borderId="26" xfId="0" applyFont="1" applyFill="1" applyBorder="1" applyAlignment="1" applyProtection="1">
      <alignment horizontal="right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9" fontId="6" fillId="2" borderId="24" xfId="1" applyNumberFormat="1" applyFont="1" applyFill="1" applyBorder="1" applyAlignment="1" applyProtection="1">
      <alignment horizontal="center"/>
      <protection locked="0"/>
    </xf>
    <xf numFmtId="2" fontId="5" fillId="6" borderId="23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horizontal="center" wrapText="1"/>
    </xf>
    <xf numFmtId="0" fontId="6" fillId="2" borderId="22" xfId="0" applyFont="1" applyFill="1" applyBorder="1" applyAlignment="1" applyProtection="1">
      <alignment horizontal="left" wrapText="1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6" fillId="2" borderId="27" xfId="0" applyFont="1" applyFill="1" applyBorder="1" applyAlignment="1" applyProtection="1">
      <alignment horizontal="left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5" fillId="5" borderId="30" xfId="0" applyFont="1" applyFill="1" applyBorder="1" applyAlignment="1" applyProtection="1">
      <alignment horizontal="right"/>
      <protection locked="0"/>
    </xf>
    <xf numFmtId="0" fontId="7" fillId="2" borderId="31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wrapText="1"/>
    </xf>
    <xf numFmtId="0" fontId="1" fillId="2" borderId="28" xfId="0" applyFont="1" applyFill="1" applyBorder="1" applyAlignment="1" applyProtection="1"/>
    <xf numFmtId="0" fontId="6" fillId="2" borderId="28" xfId="0" applyFont="1" applyFill="1" applyBorder="1" applyAlignment="1" applyProtection="1"/>
    <xf numFmtId="0" fontId="6" fillId="2" borderId="29" xfId="0" applyFont="1" applyFill="1" applyBorder="1" applyAlignment="1" applyProtection="1"/>
    <xf numFmtId="0" fontId="7" fillId="2" borderId="13" xfId="0" applyFont="1" applyFill="1" applyBorder="1" applyAlignment="1" applyProtection="1"/>
    <xf numFmtId="0" fontId="6" fillId="2" borderId="3" xfId="0" applyFont="1" applyFill="1" applyBorder="1" applyAlignment="1" applyProtection="1"/>
    <xf numFmtId="0" fontId="5" fillId="2" borderId="3" xfId="0" applyFont="1" applyFill="1" applyBorder="1" applyAlignment="1" applyProtection="1"/>
    <xf numFmtId="0" fontId="6" fillId="5" borderId="13" xfId="0" applyFont="1" applyFill="1" applyBorder="1" applyAlignment="1" applyProtection="1">
      <alignment horizontal="right"/>
      <protection locked="0"/>
    </xf>
    <xf numFmtId="0" fontId="6" fillId="5" borderId="3" xfId="0" applyFont="1" applyFill="1" applyBorder="1" applyAlignment="1" applyProtection="1">
      <alignment horizontal="right"/>
      <protection locked="0"/>
    </xf>
    <xf numFmtId="0" fontId="6" fillId="5" borderId="14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2" fontId="5" fillId="2" borderId="14" xfId="0" applyNumberFormat="1" applyFont="1" applyFill="1" applyBorder="1" applyAlignment="1" applyProtection="1">
      <protection locked="0"/>
    </xf>
    <xf numFmtId="2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</xf>
    <xf numFmtId="0" fontId="0" fillId="2" borderId="0" xfId="0" applyFill="1" applyBorder="1" applyAlignment="1" applyProtection="1"/>
    <xf numFmtId="0" fontId="5" fillId="6" borderId="23" xfId="0" applyFont="1" applyFill="1" applyBorder="1" applyAlignment="1" applyProtection="1">
      <alignment horizontal="center"/>
      <protection locked="0"/>
    </xf>
    <xf numFmtId="10" fontId="6" fillId="2" borderId="22" xfId="0" applyNumberFormat="1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right"/>
      <protection locked="0"/>
    </xf>
    <xf numFmtId="0" fontId="6" fillId="5" borderId="32" xfId="0" applyFont="1" applyFill="1" applyBorder="1" applyAlignment="1" applyProtection="1">
      <alignment horizontal="right"/>
      <protection locked="0"/>
    </xf>
    <xf numFmtId="0" fontId="5" fillId="2" borderId="32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/>
    <xf numFmtId="0" fontId="13" fillId="0" borderId="0" xfId="0" applyFont="1" applyProtection="1">
      <protection locked="0"/>
    </xf>
    <xf numFmtId="0" fontId="14" fillId="7" borderId="0" xfId="0" applyFont="1" applyFill="1" applyProtection="1">
      <protection locked="0"/>
    </xf>
    <xf numFmtId="9" fontId="14" fillId="7" borderId="0" xfId="0" applyNumberFormat="1" applyFont="1" applyFill="1" applyProtection="1">
      <protection locked="0"/>
    </xf>
    <xf numFmtId="0" fontId="19" fillId="7" borderId="13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0" fontId="19" fillId="7" borderId="12" xfId="0" applyFont="1" applyFill="1" applyBorder="1" applyAlignment="1" applyProtection="1">
      <alignment horizontal="center"/>
    </xf>
    <xf numFmtId="0" fontId="19" fillId="7" borderId="14" xfId="0" applyFont="1" applyFill="1" applyBorder="1" applyAlignment="1" applyProtection="1">
      <alignment horizontal="center"/>
    </xf>
    <xf numFmtId="0" fontId="19" fillId="7" borderId="2" xfId="0" applyFont="1" applyFill="1" applyBorder="1" applyAlignment="1" applyProtection="1">
      <alignment horizontal="center"/>
    </xf>
    <xf numFmtId="0" fontId="19" fillId="7" borderId="14" xfId="0" applyNumberFormat="1" applyFont="1" applyFill="1" applyBorder="1" applyAlignment="1" applyProtection="1">
      <alignment horizontal="center"/>
    </xf>
    <xf numFmtId="0" fontId="19" fillId="7" borderId="6" xfId="0" applyFont="1" applyFill="1" applyBorder="1" applyAlignment="1" applyProtection="1">
      <alignment horizontal="center"/>
    </xf>
    <xf numFmtId="0" fontId="14" fillId="7" borderId="3" xfId="0" applyFont="1" applyFill="1" applyBorder="1" applyProtection="1"/>
    <xf numFmtId="0" fontId="14" fillId="7" borderId="12" xfId="0" applyFont="1" applyFill="1" applyBorder="1" applyAlignment="1" applyProtection="1">
      <alignment horizontal="center"/>
    </xf>
    <xf numFmtId="0" fontId="14" fillId="7" borderId="13" xfId="0" applyFont="1" applyFill="1" applyBorder="1" applyAlignment="1" applyProtection="1">
      <alignment horizontal="center"/>
    </xf>
    <xf numFmtId="0" fontId="14" fillId="7" borderId="3" xfId="0" applyFont="1" applyFill="1" applyBorder="1" applyAlignment="1" applyProtection="1">
      <alignment horizontal="center"/>
    </xf>
    <xf numFmtId="0" fontId="14" fillId="7" borderId="14" xfId="0" applyFont="1" applyFill="1" applyBorder="1" applyAlignment="1" applyProtection="1">
      <alignment horizontal="center"/>
    </xf>
    <xf numFmtId="0" fontId="14" fillId="7" borderId="1" xfId="0" applyFont="1" applyFill="1" applyBorder="1" applyProtection="1"/>
    <xf numFmtId="0" fontId="14" fillId="7" borderId="2" xfId="0" applyFont="1" applyFill="1" applyBorder="1" applyProtection="1"/>
    <xf numFmtId="0" fontId="14" fillId="7" borderId="14" xfId="0" applyFont="1" applyFill="1" applyBorder="1" applyProtection="1"/>
    <xf numFmtId="9" fontId="14" fillId="7" borderId="14" xfId="0" applyNumberFormat="1" applyFont="1" applyFill="1" applyBorder="1" applyProtection="1"/>
    <xf numFmtId="0" fontId="14" fillId="7" borderId="6" xfId="0" applyFont="1" applyFill="1" applyBorder="1" applyProtection="1"/>
    <xf numFmtId="0" fontId="19" fillId="7" borderId="19" xfId="0" applyFont="1" applyFill="1" applyBorder="1" applyAlignment="1" applyProtection="1">
      <alignment horizontal="center"/>
    </xf>
    <xf numFmtId="0" fontId="16" fillId="7" borderId="17" xfId="0" applyFont="1" applyFill="1" applyBorder="1" applyProtection="1"/>
    <xf numFmtId="0" fontId="16" fillId="7" borderId="18" xfId="0" applyFont="1" applyFill="1" applyBorder="1" applyAlignment="1" applyProtection="1">
      <alignment horizontal="center"/>
    </xf>
    <xf numFmtId="0" fontId="16" fillId="7" borderId="19" xfId="0" applyFont="1" applyFill="1" applyBorder="1" applyAlignment="1" applyProtection="1">
      <alignment horizontal="center"/>
    </xf>
    <xf numFmtId="0" fontId="16" fillId="7" borderId="17" xfId="0" applyFont="1" applyFill="1" applyBorder="1" applyAlignment="1" applyProtection="1">
      <alignment horizontal="center"/>
    </xf>
    <xf numFmtId="0" fontId="16" fillId="7" borderId="20" xfId="0" applyFont="1" applyFill="1" applyBorder="1" applyAlignment="1" applyProtection="1">
      <alignment horizontal="center"/>
    </xf>
    <xf numFmtId="2" fontId="16" fillId="7" borderId="15" xfId="0" applyNumberFormat="1" applyFont="1" applyFill="1" applyBorder="1" applyProtection="1">
      <protection locked="0"/>
    </xf>
    <xf numFmtId="2" fontId="16" fillId="7" borderId="49" xfId="0" applyNumberFormat="1" applyFont="1" applyFill="1" applyBorder="1" applyProtection="1">
      <protection locked="0"/>
    </xf>
    <xf numFmtId="2" fontId="16" fillId="7" borderId="19" xfId="0" applyNumberFormat="1" applyFont="1" applyFill="1" applyBorder="1" applyAlignment="1" applyProtection="1">
      <alignment horizontal="right"/>
      <protection locked="0"/>
    </xf>
    <xf numFmtId="9" fontId="16" fillId="7" borderId="50" xfId="0" applyNumberFormat="1" applyFont="1" applyFill="1" applyBorder="1" applyAlignment="1" applyProtection="1">
      <alignment horizontal="center"/>
      <protection locked="0"/>
    </xf>
    <xf numFmtId="2" fontId="16" fillId="7" borderId="50" xfId="0" applyNumberFormat="1" applyFont="1" applyFill="1" applyBorder="1" applyProtection="1">
      <protection locked="0"/>
    </xf>
    <xf numFmtId="0" fontId="19" fillId="7" borderId="25" xfId="0" applyFont="1" applyFill="1" applyBorder="1" applyAlignment="1" applyProtection="1">
      <alignment horizontal="center"/>
    </xf>
    <xf numFmtId="0" fontId="16" fillId="7" borderId="23" xfId="0" applyFont="1" applyFill="1" applyBorder="1" applyProtection="1"/>
    <xf numFmtId="0" fontId="16" fillId="7" borderId="24" xfId="0" applyFont="1" applyFill="1" applyBorder="1" applyAlignment="1" applyProtection="1">
      <alignment horizontal="center"/>
    </xf>
    <xf numFmtId="0" fontId="16" fillId="7" borderId="25" xfId="0" applyFont="1" applyFill="1" applyBorder="1" applyAlignment="1" applyProtection="1">
      <alignment horizontal="center"/>
    </xf>
    <xf numFmtId="0" fontId="16" fillId="7" borderId="23" xfId="0" applyFont="1" applyFill="1" applyBorder="1" applyAlignment="1" applyProtection="1">
      <alignment horizontal="center"/>
    </xf>
    <xf numFmtId="0" fontId="16" fillId="7" borderId="26" xfId="0" applyFont="1" applyFill="1" applyBorder="1" applyAlignment="1" applyProtection="1">
      <alignment horizontal="center"/>
    </xf>
    <xf numFmtId="9" fontId="16" fillId="7" borderId="51" xfId="0" applyNumberFormat="1" applyFont="1" applyFill="1" applyBorder="1" applyAlignment="1" applyProtection="1">
      <alignment horizontal="center"/>
      <protection locked="0"/>
    </xf>
    <xf numFmtId="2" fontId="16" fillId="7" borderId="51" xfId="0" applyNumberFormat="1" applyFont="1" applyFill="1" applyBorder="1" applyProtection="1">
      <protection locked="0"/>
    </xf>
    <xf numFmtId="0" fontId="16" fillId="7" borderId="23" xfId="0" applyFont="1" applyFill="1" applyBorder="1" applyAlignment="1" applyProtection="1">
      <alignment wrapText="1"/>
    </xf>
    <xf numFmtId="0" fontId="19" fillId="7" borderId="10" xfId="0" applyFont="1" applyFill="1" applyBorder="1" applyAlignment="1" applyProtection="1">
      <alignment horizontal="center"/>
    </xf>
    <xf numFmtId="0" fontId="16" fillId="7" borderId="32" xfId="0" applyFont="1" applyFill="1" applyBorder="1" applyProtection="1"/>
    <xf numFmtId="0" fontId="16" fillId="7" borderId="9" xfId="0" applyFont="1" applyFill="1" applyBorder="1" applyAlignment="1" applyProtection="1">
      <alignment horizontal="center"/>
    </xf>
    <xf numFmtId="0" fontId="16" fillId="7" borderId="10" xfId="0" applyFont="1" applyFill="1" applyBorder="1" applyAlignment="1" applyProtection="1">
      <alignment horizontal="center"/>
    </xf>
    <xf numFmtId="0" fontId="16" fillId="7" borderId="32" xfId="0" applyFont="1" applyFill="1" applyBorder="1" applyAlignment="1" applyProtection="1">
      <alignment horizontal="center"/>
    </xf>
    <xf numFmtId="0" fontId="16" fillId="7" borderId="11" xfId="0" applyFont="1" applyFill="1" applyBorder="1" applyAlignment="1" applyProtection="1">
      <alignment horizontal="center"/>
    </xf>
    <xf numFmtId="0" fontId="14" fillId="7" borderId="0" xfId="0" applyFont="1" applyFill="1" applyProtection="1"/>
    <xf numFmtId="0" fontId="16" fillId="7" borderId="0" xfId="0" applyFont="1" applyFill="1" applyProtection="1"/>
    <xf numFmtId="0" fontId="16" fillId="7" borderId="13" xfId="0" applyFont="1" applyFill="1" applyBorder="1" applyProtection="1"/>
    <xf numFmtId="0" fontId="16" fillId="7" borderId="3" xfId="0" applyFont="1" applyFill="1" applyBorder="1" applyProtection="1"/>
    <xf numFmtId="0" fontId="16" fillId="7" borderId="14" xfId="0" applyFont="1" applyFill="1" applyBorder="1" applyProtection="1"/>
    <xf numFmtId="0" fontId="16" fillId="7" borderId="0" xfId="0" applyFont="1" applyFill="1" applyProtection="1">
      <protection locked="0"/>
    </xf>
    <xf numFmtId="2" fontId="16" fillId="7" borderId="13" xfId="0" applyNumberFormat="1" applyFont="1" applyFill="1" applyBorder="1" applyProtection="1">
      <protection locked="0"/>
    </xf>
    <xf numFmtId="2" fontId="20" fillId="7" borderId="3" xfId="0" applyNumberFormat="1" applyFont="1" applyFill="1" applyBorder="1" applyProtection="1">
      <protection locked="0"/>
    </xf>
    <xf numFmtId="9" fontId="16" fillId="7" borderId="3" xfId="0" applyNumberFormat="1" applyFont="1" applyFill="1" applyBorder="1" applyProtection="1">
      <protection locked="0"/>
    </xf>
    <xf numFmtId="2" fontId="20" fillId="7" borderId="14" xfId="0" applyNumberFormat="1" applyFont="1" applyFill="1" applyBorder="1" applyProtection="1">
      <protection locked="0"/>
    </xf>
    <xf numFmtId="2" fontId="16" fillId="7" borderId="0" xfId="0" applyNumberFormat="1" applyFont="1" applyFill="1" applyProtection="1">
      <protection locked="0"/>
    </xf>
    <xf numFmtId="0" fontId="14" fillId="7" borderId="0" xfId="0" applyFont="1" applyFill="1" applyAlignment="1" applyProtection="1"/>
    <xf numFmtId="0" fontId="14" fillId="7" borderId="0" xfId="0" applyFont="1" applyFill="1" applyAlignment="1" applyProtection="1">
      <protection locked="0"/>
    </xf>
    <xf numFmtId="2" fontId="16" fillId="7" borderId="22" xfId="0" applyNumberFormat="1" applyFont="1" applyFill="1" applyBorder="1" applyProtection="1">
      <protection locked="0"/>
    </xf>
    <xf numFmtId="2" fontId="16" fillId="7" borderId="15" xfId="0" applyNumberFormat="1" applyFont="1" applyFill="1" applyBorder="1" applyAlignment="1" applyProtection="1">
      <alignment horizontal="right"/>
      <protection locked="0"/>
    </xf>
    <xf numFmtId="2" fontId="16" fillId="7" borderId="52" xfId="0" applyNumberFormat="1" applyFont="1" applyFill="1" applyBorder="1" applyAlignment="1" applyProtection="1">
      <alignment horizontal="right"/>
      <protection locked="0"/>
    </xf>
    <xf numFmtId="2" fontId="16" fillId="7" borderId="53" xfId="0" applyNumberFormat="1" applyFont="1" applyFill="1" applyBorder="1" applyAlignment="1" applyProtection="1">
      <alignment horizontal="right"/>
      <protection locked="0"/>
    </xf>
    <xf numFmtId="2" fontId="16" fillId="7" borderId="27" xfId="0" applyNumberFormat="1" applyFont="1" applyFill="1" applyBorder="1" applyProtection="1">
      <protection locked="0"/>
    </xf>
    <xf numFmtId="9" fontId="16" fillId="7" borderId="54" xfId="0" applyNumberFormat="1" applyFont="1" applyFill="1" applyBorder="1" applyAlignment="1" applyProtection="1">
      <alignment horizontal="center"/>
      <protection locked="0"/>
    </xf>
    <xf numFmtId="2" fontId="16" fillId="7" borderId="54" xfId="0" applyNumberFormat="1" applyFont="1" applyFill="1" applyBorder="1" applyProtection="1">
      <protection locked="0"/>
    </xf>
    <xf numFmtId="2" fontId="16" fillId="7" borderId="1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4" fillId="0" borderId="1" xfId="0" applyFont="1" applyBorder="1" applyAlignment="1" applyProtection="1"/>
    <xf numFmtId="0" fontId="5" fillId="0" borderId="2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/>
    <xf numFmtId="0" fontId="12" fillId="0" borderId="0" xfId="0" applyFont="1" applyAlignment="1" applyProtection="1">
      <alignment horizontal="center"/>
      <protection locked="0"/>
    </xf>
    <xf numFmtId="0" fontId="16" fillId="7" borderId="0" xfId="0" applyFont="1" applyFill="1" applyAlignment="1" applyProtection="1">
      <alignment horizontal="center"/>
      <protection locked="0"/>
    </xf>
    <xf numFmtId="0" fontId="14" fillId="7" borderId="34" xfId="0" applyFont="1" applyFill="1" applyBorder="1" applyAlignment="1" applyProtection="1">
      <alignment horizontal="center"/>
      <protection locked="0"/>
    </xf>
    <xf numFmtId="0" fontId="16" fillId="7" borderId="39" xfId="0" applyFont="1" applyFill="1" applyBorder="1" applyAlignment="1" applyProtection="1">
      <alignment horizontal="center" wrapText="1"/>
    </xf>
    <xf numFmtId="0" fontId="16" fillId="7" borderId="47" xfId="0" applyFont="1" applyFill="1" applyBorder="1" applyAlignment="1" applyProtection="1">
      <alignment horizontal="center" wrapText="1"/>
    </xf>
    <xf numFmtId="9" fontId="16" fillId="7" borderId="40" xfId="0" applyNumberFormat="1" applyFont="1" applyFill="1" applyBorder="1" applyAlignment="1" applyProtection="1">
      <alignment horizontal="center" wrapText="1"/>
    </xf>
    <xf numFmtId="9" fontId="16" fillId="7" borderId="48" xfId="0" applyNumberFormat="1" applyFont="1" applyFill="1" applyBorder="1" applyAlignment="1" applyProtection="1">
      <alignment horizontal="center" wrapText="1"/>
    </xf>
    <xf numFmtId="0" fontId="16" fillId="7" borderId="35" xfId="0" applyFont="1" applyFill="1" applyBorder="1" applyAlignment="1" applyProtection="1">
      <alignment horizontal="center" wrapText="1"/>
    </xf>
    <xf numFmtId="0" fontId="16" fillId="7" borderId="46" xfId="0" applyFont="1" applyFill="1" applyBorder="1" applyAlignment="1" applyProtection="1">
      <alignment horizontal="center" wrapText="1"/>
    </xf>
    <xf numFmtId="0" fontId="14" fillId="7" borderId="33" xfId="0" applyFont="1" applyFill="1" applyBorder="1" applyAlignment="1" applyProtection="1">
      <alignment horizontal="center" wrapText="1"/>
    </xf>
    <xf numFmtId="0" fontId="14" fillId="7" borderId="34" xfId="0" applyFont="1" applyFill="1" applyBorder="1" applyAlignment="1" applyProtection="1">
      <alignment horizontal="center" wrapText="1"/>
    </xf>
    <xf numFmtId="0" fontId="14" fillId="7" borderId="35" xfId="0" applyFont="1" applyFill="1" applyBorder="1" applyAlignment="1" applyProtection="1">
      <alignment horizontal="center" wrapText="1"/>
    </xf>
    <xf numFmtId="0" fontId="14" fillId="7" borderId="44" xfId="0" applyFont="1" applyFill="1" applyBorder="1" applyAlignment="1" applyProtection="1">
      <alignment horizontal="center" wrapText="1"/>
    </xf>
    <xf numFmtId="0" fontId="14" fillId="7" borderId="45" xfId="0" applyFont="1" applyFill="1" applyBorder="1" applyAlignment="1" applyProtection="1">
      <alignment horizontal="center" wrapText="1"/>
    </xf>
    <xf numFmtId="0" fontId="14" fillId="7" borderId="46" xfId="0" applyFont="1" applyFill="1" applyBorder="1" applyAlignment="1" applyProtection="1">
      <alignment horizontal="center" wrapText="1"/>
    </xf>
    <xf numFmtId="0" fontId="18" fillId="7" borderId="33" xfId="0" applyFont="1" applyFill="1" applyBorder="1" applyAlignment="1" applyProtection="1">
      <alignment horizontal="center" wrapText="1"/>
    </xf>
    <xf numFmtId="0" fontId="18" fillId="7" borderId="34" xfId="0" applyFont="1" applyFill="1" applyBorder="1" applyAlignment="1" applyProtection="1">
      <alignment horizontal="center" wrapText="1"/>
    </xf>
    <xf numFmtId="0" fontId="18" fillId="7" borderId="35" xfId="0" applyFont="1" applyFill="1" applyBorder="1" applyAlignment="1" applyProtection="1">
      <alignment horizontal="center" wrapText="1"/>
    </xf>
    <xf numFmtId="0" fontId="18" fillId="7" borderId="44" xfId="0" applyFont="1" applyFill="1" applyBorder="1" applyAlignment="1" applyProtection="1">
      <alignment horizontal="center" wrapText="1"/>
    </xf>
    <xf numFmtId="0" fontId="18" fillId="7" borderId="45" xfId="0" applyFont="1" applyFill="1" applyBorder="1" applyAlignment="1" applyProtection="1">
      <alignment horizontal="center" wrapText="1"/>
    </xf>
    <xf numFmtId="0" fontId="18" fillId="7" borderId="46" xfId="0" applyFont="1" applyFill="1" applyBorder="1" applyAlignment="1" applyProtection="1">
      <alignment horizontal="center" wrapText="1"/>
    </xf>
    <xf numFmtId="0" fontId="15" fillId="7" borderId="0" xfId="0" applyFont="1" applyFill="1" applyAlignment="1" applyProtection="1">
      <alignment horizontal="center"/>
      <protection locked="0"/>
    </xf>
    <xf numFmtId="0" fontId="15" fillId="7" borderId="45" xfId="0" applyFont="1" applyFill="1" applyBorder="1" applyAlignment="1" applyProtection="1">
      <alignment horizontal="center"/>
      <protection locked="0"/>
    </xf>
    <xf numFmtId="0" fontId="18" fillId="7" borderId="37" xfId="0" applyFont="1" applyFill="1" applyBorder="1" applyAlignment="1" applyProtection="1">
      <alignment horizontal="center"/>
    </xf>
    <xf numFmtId="0" fontId="18" fillId="7" borderId="42" xfId="0" applyFont="1" applyFill="1" applyBorder="1" applyAlignment="1" applyProtection="1">
      <alignment horizontal="center"/>
    </xf>
    <xf numFmtId="0" fontId="16" fillId="7" borderId="37" xfId="0" applyFont="1" applyFill="1" applyBorder="1" applyAlignment="1" applyProtection="1">
      <alignment horizontal="center" wrapText="1"/>
    </xf>
    <xf numFmtId="0" fontId="16" fillId="7" borderId="42" xfId="0" applyFont="1" applyFill="1" applyBorder="1" applyAlignment="1" applyProtection="1">
      <alignment horizontal="center" wrapText="1"/>
    </xf>
    <xf numFmtId="0" fontId="14" fillId="7" borderId="36" xfId="0" applyFont="1" applyFill="1" applyBorder="1" applyAlignment="1" applyProtection="1">
      <alignment horizontal="center"/>
    </xf>
    <xf numFmtId="0" fontId="14" fillId="7" borderId="41" xfId="0" applyFont="1" applyFill="1" applyBorder="1" applyAlignment="1" applyProtection="1">
      <alignment horizontal="center"/>
    </xf>
    <xf numFmtId="0" fontId="16" fillId="7" borderId="38" xfId="0" applyFont="1" applyFill="1" applyBorder="1" applyAlignment="1" applyProtection="1">
      <alignment horizontal="center" wrapText="1"/>
    </xf>
    <xf numFmtId="0" fontId="16" fillId="7" borderId="43" xfId="0" applyFont="1" applyFill="1" applyBorder="1" applyAlignment="1" applyProtection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4"/>
  <sheetViews>
    <sheetView topLeftCell="A110" workbookViewId="0">
      <selection activeCell="A93" sqref="A93:S176"/>
    </sheetView>
  </sheetViews>
  <sheetFormatPr defaultColWidth="9" defaultRowHeight="14.25"/>
  <cols>
    <col min="1" max="1" width="2.5" style="1" customWidth="1"/>
    <col min="2" max="2" width="22.875" style="1" customWidth="1"/>
    <col min="3" max="3" width="4" style="1" customWidth="1"/>
    <col min="4" max="4" width="5" style="2" customWidth="1"/>
    <col min="5" max="5" width="4.875" style="2" customWidth="1"/>
    <col min="6" max="6" width="4" style="2" customWidth="1"/>
    <col min="7" max="7" width="4.625" style="2" customWidth="1"/>
    <col min="8" max="8" width="5" style="2" customWidth="1"/>
    <col min="9" max="9" width="3.625" style="2" customWidth="1"/>
    <col min="10" max="10" width="4.375" style="2" customWidth="1"/>
    <col min="11" max="12" width="3.625" style="2" customWidth="1"/>
    <col min="13" max="13" width="6.75" style="3" customWidth="1"/>
    <col min="14" max="14" width="7" style="1" customWidth="1"/>
    <col min="15" max="15" width="6.125" style="1" customWidth="1"/>
    <col min="16" max="16" width="6.375" style="1" customWidth="1"/>
    <col min="17" max="17" width="6.625" style="4" customWidth="1"/>
    <col min="18" max="18" width="4.625" style="1" customWidth="1"/>
    <col min="19" max="19" width="9.25" style="1" customWidth="1"/>
    <col min="20" max="20" width="6.125" style="1" customWidth="1"/>
    <col min="21" max="22" width="4.375" style="1" customWidth="1"/>
    <col min="23" max="23" width="3.875" style="1" customWidth="1"/>
    <col min="24" max="24" width="4" style="1" customWidth="1"/>
    <col min="25" max="25" width="2.375" style="1" customWidth="1"/>
    <col min="26" max="26" width="9.375" style="1" customWidth="1"/>
    <col min="27" max="27" width="6.75" style="1" customWidth="1"/>
    <col min="28" max="29" width="7.125" style="1" customWidth="1"/>
    <col min="30" max="36" width="9" style="1"/>
    <col min="37" max="37" width="10.875" style="1" customWidth="1"/>
    <col min="38" max="16384" width="9" style="1"/>
  </cols>
  <sheetData>
    <row r="1" spans="1:33">
      <c r="A1" s="2"/>
      <c r="B1" s="2"/>
      <c r="C1" s="2"/>
      <c r="M1" s="2"/>
      <c r="N1" s="2"/>
      <c r="O1" s="2"/>
      <c r="P1" s="2"/>
      <c r="Q1" s="2"/>
      <c r="R1" s="2"/>
      <c r="S1" s="2"/>
      <c r="T1" s="5"/>
    </row>
    <row r="2" spans="1:33">
      <c r="A2" s="2"/>
      <c r="B2" s="2"/>
      <c r="C2" s="2"/>
      <c r="M2" s="2"/>
      <c r="N2" s="2"/>
      <c r="O2" s="2"/>
      <c r="P2" s="2"/>
      <c r="Q2" s="2"/>
      <c r="R2" s="2"/>
      <c r="S2" s="2"/>
      <c r="T2" s="5"/>
    </row>
    <row r="3" spans="1:3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68" t="s">
        <v>0</v>
      </c>
      <c r="P3" s="168"/>
      <c r="Q3" s="168"/>
      <c r="R3" s="168"/>
      <c r="S3" s="6"/>
      <c r="T3" s="5"/>
    </row>
    <row r="4" spans="1:33">
      <c r="A4" s="7"/>
      <c r="B4" s="8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</row>
    <row r="5" spans="1:33" ht="14.25" customHeight="1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68"/>
      <c r="Q5" s="168"/>
      <c r="R5" s="168"/>
      <c r="S5" s="168"/>
    </row>
    <row r="6" spans="1:33">
      <c r="A6" s="7"/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  <c r="Z6" s="1" t="s">
        <v>1</v>
      </c>
    </row>
    <row r="7" spans="1:33" ht="15">
      <c r="A7" s="169" t="s">
        <v>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</row>
    <row r="8" spans="1:33" ht="17.25" customHeight="1">
      <c r="A8" s="170" t="s">
        <v>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Y8" s="5"/>
      <c r="Z8" s="9"/>
      <c r="AA8" s="9"/>
      <c r="AB8" s="9"/>
      <c r="AC8" s="9"/>
      <c r="AD8" s="5"/>
    </row>
    <row r="9" spans="1:33" ht="19.5" customHeight="1">
      <c r="A9" s="171" t="s">
        <v>4</v>
      </c>
      <c r="B9" s="172" t="s">
        <v>5</v>
      </c>
      <c r="C9" s="173" t="s">
        <v>6</v>
      </c>
      <c r="D9" s="10" t="s">
        <v>7</v>
      </c>
      <c r="E9" s="174" t="s">
        <v>8</v>
      </c>
      <c r="F9" s="174"/>
      <c r="G9" s="174"/>
      <c r="H9" s="174"/>
      <c r="I9" s="175" t="s">
        <v>9</v>
      </c>
      <c r="J9" s="175"/>
      <c r="K9" s="175"/>
      <c r="L9" s="175"/>
      <c r="M9" s="176" t="s">
        <v>10</v>
      </c>
      <c r="N9" s="176"/>
      <c r="O9" s="176"/>
      <c r="P9" s="176"/>
      <c r="Q9" s="11" t="s">
        <v>11</v>
      </c>
      <c r="R9" s="12" t="s">
        <v>12</v>
      </c>
      <c r="S9" s="13" t="s">
        <v>13</v>
      </c>
      <c r="T9" s="5"/>
      <c r="Y9" s="5"/>
      <c r="Z9" s="5"/>
      <c r="AA9" s="5"/>
      <c r="AB9" s="5"/>
      <c r="AC9" s="5"/>
      <c r="AD9" s="5"/>
    </row>
    <row r="10" spans="1:33" ht="22.5">
      <c r="A10" s="171"/>
      <c r="B10" s="172"/>
      <c r="C10" s="173"/>
      <c r="D10" s="14" t="s">
        <v>14</v>
      </c>
      <c r="E10" s="174"/>
      <c r="F10" s="174"/>
      <c r="G10" s="174"/>
      <c r="H10" s="174"/>
      <c r="I10" s="175"/>
      <c r="J10" s="175"/>
      <c r="K10" s="175"/>
      <c r="L10" s="175"/>
      <c r="M10" s="176"/>
      <c r="N10" s="176"/>
      <c r="O10" s="176"/>
      <c r="P10" s="176"/>
      <c r="Q10" s="15" t="s">
        <v>15</v>
      </c>
      <c r="R10" s="16" t="s">
        <v>16</v>
      </c>
      <c r="S10" s="17" t="s">
        <v>17</v>
      </c>
      <c r="T10" s="18"/>
      <c r="U10" s="2"/>
      <c r="V10" s="2"/>
      <c r="W10" s="2"/>
      <c r="X10" s="19"/>
      <c r="Y10" s="18"/>
      <c r="Z10" s="18"/>
      <c r="AA10" s="18"/>
      <c r="AB10" s="18"/>
      <c r="AC10" s="18"/>
      <c r="AD10" s="18"/>
      <c r="AE10" s="2"/>
      <c r="AF10" s="2"/>
      <c r="AG10" s="2"/>
    </row>
    <row r="11" spans="1:33" s="2" customFormat="1">
      <c r="A11" s="20">
        <v>1</v>
      </c>
      <c r="B11" s="21">
        <v>2</v>
      </c>
      <c r="C11" s="22">
        <v>3</v>
      </c>
      <c r="D11" s="23">
        <v>4</v>
      </c>
      <c r="E11" s="24">
        <v>5</v>
      </c>
      <c r="F11" s="25">
        <v>6</v>
      </c>
      <c r="G11" s="25">
        <v>7</v>
      </c>
      <c r="H11" s="23">
        <v>8</v>
      </c>
      <c r="I11" s="26">
        <v>9</v>
      </c>
      <c r="J11" s="27">
        <v>10</v>
      </c>
      <c r="K11" s="27">
        <v>11</v>
      </c>
      <c r="L11" s="28">
        <v>12</v>
      </c>
      <c r="M11" s="29">
        <v>13</v>
      </c>
      <c r="N11" s="25">
        <v>14</v>
      </c>
      <c r="O11" s="25">
        <v>15</v>
      </c>
      <c r="P11" s="30">
        <v>16</v>
      </c>
      <c r="Q11" s="24">
        <v>17</v>
      </c>
      <c r="R11" s="31">
        <v>18</v>
      </c>
      <c r="S11" s="30" t="s">
        <v>18</v>
      </c>
      <c r="T11" s="32"/>
      <c r="U11" s="32"/>
      <c r="V11" s="32"/>
      <c r="W11" s="32"/>
      <c r="X11" s="33"/>
      <c r="Y11" s="18"/>
      <c r="Z11" s="18"/>
      <c r="AA11" s="18"/>
      <c r="AB11" s="18"/>
      <c r="AC11" s="18"/>
      <c r="AD11" s="18"/>
    </row>
    <row r="12" spans="1:33" s="2" customFormat="1">
      <c r="A12" s="34"/>
      <c r="B12" s="35" t="s">
        <v>19</v>
      </c>
      <c r="C12" s="36"/>
      <c r="D12" s="37"/>
      <c r="E12" s="38" t="s">
        <v>20</v>
      </c>
      <c r="F12" s="39" t="s">
        <v>21</v>
      </c>
      <c r="G12" s="39" t="s">
        <v>22</v>
      </c>
      <c r="H12" s="37" t="s">
        <v>23</v>
      </c>
      <c r="I12" s="40" t="s">
        <v>24</v>
      </c>
      <c r="J12" s="41" t="s">
        <v>25</v>
      </c>
      <c r="K12" s="41" t="s">
        <v>26</v>
      </c>
      <c r="L12" s="42" t="s">
        <v>27</v>
      </c>
      <c r="M12" s="43" t="s">
        <v>20</v>
      </c>
      <c r="N12" s="39" t="s">
        <v>21</v>
      </c>
      <c r="O12" s="44" t="s">
        <v>28</v>
      </c>
      <c r="P12" s="45" t="s">
        <v>23</v>
      </c>
      <c r="Q12" s="46"/>
      <c r="R12" s="47"/>
      <c r="S12" s="48"/>
      <c r="T12" s="49"/>
      <c r="U12" s="49"/>
      <c r="V12" s="49"/>
      <c r="W12" s="49"/>
      <c r="X12" s="9"/>
      <c r="Y12" s="18"/>
      <c r="Z12" s="18"/>
      <c r="AA12" s="18"/>
      <c r="AB12" s="18"/>
      <c r="AC12" s="18"/>
      <c r="AD12" s="18"/>
    </row>
    <row r="13" spans="1:33" s="2" customFormat="1">
      <c r="A13" s="50">
        <v>1</v>
      </c>
      <c r="B13" s="51" t="s">
        <v>29</v>
      </c>
      <c r="C13" s="52" t="s">
        <v>30</v>
      </c>
      <c r="D13" s="53">
        <f t="shared" ref="D13:D58" si="0">SUM(H13,G13,F13,E13)</f>
        <v>665</v>
      </c>
      <c r="E13" s="54">
        <v>200</v>
      </c>
      <c r="F13" s="52">
        <v>200</v>
      </c>
      <c r="G13" s="52">
        <v>45</v>
      </c>
      <c r="H13" s="53">
        <v>220</v>
      </c>
      <c r="I13" s="55">
        <v>4.5</v>
      </c>
      <c r="J13" s="56">
        <v>5</v>
      </c>
      <c r="K13" s="56">
        <v>4.5</v>
      </c>
      <c r="L13" s="57">
        <v>5</v>
      </c>
      <c r="M13" s="58">
        <f t="shared" ref="M13:M44" si="1">E13*I13</f>
        <v>900</v>
      </c>
      <c r="N13" s="58">
        <f t="shared" ref="N13:N44" si="2">F13*J13</f>
        <v>1000</v>
      </c>
      <c r="O13" s="58">
        <f t="shared" ref="O13:O44" si="3">G13*K13</f>
        <v>202.5</v>
      </c>
      <c r="P13" s="58">
        <f t="shared" ref="P13:P44" si="4">H13*L13</f>
        <v>1100</v>
      </c>
      <c r="Q13" s="59">
        <f t="shared" ref="Q13:Q44" si="5">M13+N13+O13+P13</f>
        <v>3202.5</v>
      </c>
      <c r="R13" s="60">
        <v>0.05</v>
      </c>
      <c r="S13" s="61">
        <f t="shared" ref="S13:S44" si="6">Q13/(1+R13)</f>
        <v>3050</v>
      </c>
      <c r="T13" s="62"/>
      <c r="U13" s="32"/>
      <c r="V13" s="32"/>
      <c r="W13" s="62"/>
      <c r="X13" s="9"/>
      <c r="Y13" s="18"/>
      <c r="Z13" s="18"/>
      <c r="AA13" s="18"/>
      <c r="AB13" s="18"/>
      <c r="AC13" s="18"/>
      <c r="AD13" s="18"/>
    </row>
    <row r="14" spans="1:33" s="2" customFormat="1">
      <c r="A14" s="50">
        <v>2</v>
      </c>
      <c r="B14" s="51" t="s">
        <v>31</v>
      </c>
      <c r="C14" s="52" t="s">
        <v>30</v>
      </c>
      <c r="D14" s="53">
        <f t="shared" si="0"/>
        <v>295</v>
      </c>
      <c r="E14" s="54">
        <v>80</v>
      </c>
      <c r="F14" s="52">
        <v>80</v>
      </c>
      <c r="G14" s="52">
        <v>45</v>
      </c>
      <c r="H14" s="53">
        <v>90</v>
      </c>
      <c r="I14" s="55">
        <v>1.7</v>
      </c>
      <c r="J14" s="56">
        <v>2</v>
      </c>
      <c r="K14" s="56">
        <v>1.5</v>
      </c>
      <c r="L14" s="57">
        <v>2</v>
      </c>
      <c r="M14" s="58">
        <f t="shared" si="1"/>
        <v>136</v>
      </c>
      <c r="N14" s="58">
        <f t="shared" si="2"/>
        <v>160</v>
      </c>
      <c r="O14" s="58">
        <f t="shared" si="3"/>
        <v>67.5</v>
      </c>
      <c r="P14" s="58">
        <f t="shared" si="4"/>
        <v>180</v>
      </c>
      <c r="Q14" s="59">
        <f t="shared" si="5"/>
        <v>543.5</v>
      </c>
      <c r="R14" s="60">
        <v>0.05</v>
      </c>
      <c r="S14" s="61">
        <f t="shared" si="6"/>
        <v>517.61904761904759</v>
      </c>
      <c r="T14" s="32"/>
      <c r="U14" s="32"/>
      <c r="V14" s="32"/>
      <c r="W14" s="62"/>
      <c r="X14" s="9"/>
      <c r="Y14" s="18"/>
      <c r="Z14" s="18"/>
      <c r="AA14" s="18"/>
      <c r="AB14" s="18"/>
      <c r="AC14" s="18"/>
      <c r="AD14" s="18"/>
    </row>
    <row r="15" spans="1:33" s="2" customFormat="1">
      <c r="A15" s="50">
        <v>3</v>
      </c>
      <c r="B15" s="51" t="s">
        <v>32</v>
      </c>
      <c r="C15" s="52" t="s">
        <v>33</v>
      </c>
      <c r="D15" s="53">
        <f t="shared" si="0"/>
        <v>880</v>
      </c>
      <c r="E15" s="54">
        <v>200</v>
      </c>
      <c r="F15" s="52">
        <v>200</v>
      </c>
      <c r="G15" s="52">
        <v>240</v>
      </c>
      <c r="H15" s="53">
        <v>240</v>
      </c>
      <c r="I15" s="55">
        <v>1</v>
      </c>
      <c r="J15" s="55">
        <v>1</v>
      </c>
      <c r="K15" s="55">
        <v>1</v>
      </c>
      <c r="L15" s="55">
        <v>1</v>
      </c>
      <c r="M15" s="58">
        <f t="shared" si="1"/>
        <v>200</v>
      </c>
      <c r="N15" s="58">
        <f t="shared" si="2"/>
        <v>200</v>
      </c>
      <c r="O15" s="58">
        <f t="shared" si="3"/>
        <v>240</v>
      </c>
      <c r="P15" s="58">
        <f t="shared" si="4"/>
        <v>240</v>
      </c>
      <c r="Q15" s="59">
        <f t="shared" si="5"/>
        <v>880</v>
      </c>
      <c r="R15" s="60">
        <v>0.05</v>
      </c>
      <c r="S15" s="61">
        <f t="shared" si="6"/>
        <v>838.09523809523807</v>
      </c>
      <c r="T15" s="32"/>
      <c r="U15" s="32"/>
      <c r="V15" s="32"/>
      <c r="W15" s="32"/>
      <c r="X15" s="9"/>
      <c r="Y15" s="18"/>
      <c r="Z15" s="18"/>
      <c r="AA15" s="18"/>
      <c r="AB15" s="18"/>
      <c r="AC15" s="18"/>
      <c r="AD15" s="18"/>
    </row>
    <row r="16" spans="1:33">
      <c r="A16" s="50">
        <v>4</v>
      </c>
      <c r="B16" s="51" t="s">
        <v>34</v>
      </c>
      <c r="C16" s="52" t="s">
        <v>30</v>
      </c>
      <c r="D16" s="53">
        <f t="shared" si="0"/>
        <v>80</v>
      </c>
      <c r="E16" s="54">
        <v>20</v>
      </c>
      <c r="F16" s="52">
        <v>20</v>
      </c>
      <c r="G16" s="52">
        <v>20</v>
      </c>
      <c r="H16" s="53">
        <v>20</v>
      </c>
      <c r="I16" s="55">
        <v>1</v>
      </c>
      <c r="J16" s="56">
        <v>1</v>
      </c>
      <c r="K16" s="56">
        <v>5</v>
      </c>
      <c r="L16" s="57">
        <v>5</v>
      </c>
      <c r="M16" s="58">
        <f t="shared" si="1"/>
        <v>20</v>
      </c>
      <c r="N16" s="58">
        <f t="shared" si="2"/>
        <v>20</v>
      </c>
      <c r="O16" s="58">
        <f t="shared" si="3"/>
        <v>100</v>
      </c>
      <c r="P16" s="58">
        <f t="shared" si="4"/>
        <v>100</v>
      </c>
      <c r="Q16" s="59">
        <f t="shared" si="5"/>
        <v>240</v>
      </c>
      <c r="R16" s="60">
        <v>0.05</v>
      </c>
      <c r="S16" s="61">
        <f t="shared" si="6"/>
        <v>228.57142857142856</v>
      </c>
      <c r="T16" s="32"/>
      <c r="U16" s="32"/>
      <c r="V16" s="32"/>
      <c r="W16" s="62"/>
      <c r="X16" s="9"/>
      <c r="Y16" s="18"/>
      <c r="Z16" s="18"/>
      <c r="AA16" s="18"/>
      <c r="AB16" s="18"/>
      <c r="AC16" s="18"/>
      <c r="AD16" s="18"/>
      <c r="AE16" s="2"/>
      <c r="AF16" s="2"/>
      <c r="AG16" s="2"/>
    </row>
    <row r="17" spans="1:33">
      <c r="A17" s="50">
        <v>5</v>
      </c>
      <c r="B17" s="51" t="s">
        <v>35</v>
      </c>
      <c r="C17" s="52" t="s">
        <v>33</v>
      </c>
      <c r="D17" s="53">
        <f t="shared" si="0"/>
        <v>90</v>
      </c>
      <c r="E17" s="54">
        <v>15</v>
      </c>
      <c r="F17" s="52">
        <v>15</v>
      </c>
      <c r="G17" s="52">
        <v>30</v>
      </c>
      <c r="H17" s="53">
        <v>30</v>
      </c>
      <c r="I17" s="55">
        <v>5</v>
      </c>
      <c r="J17" s="56">
        <v>5</v>
      </c>
      <c r="K17" s="56">
        <v>4</v>
      </c>
      <c r="L17" s="57">
        <v>5</v>
      </c>
      <c r="M17" s="58">
        <f t="shared" si="1"/>
        <v>75</v>
      </c>
      <c r="N17" s="58">
        <f t="shared" si="2"/>
        <v>75</v>
      </c>
      <c r="O17" s="58">
        <f t="shared" si="3"/>
        <v>120</v>
      </c>
      <c r="P17" s="58">
        <f t="shared" si="4"/>
        <v>150</v>
      </c>
      <c r="Q17" s="59">
        <f t="shared" si="5"/>
        <v>420</v>
      </c>
      <c r="R17" s="60">
        <v>0.05</v>
      </c>
      <c r="S17" s="61">
        <f t="shared" si="6"/>
        <v>400</v>
      </c>
      <c r="T17" s="32"/>
      <c r="U17" s="32"/>
      <c r="V17" s="32"/>
      <c r="W17" s="32"/>
      <c r="X17" s="9"/>
      <c r="Y17" s="18"/>
      <c r="Z17" s="18"/>
      <c r="AA17" s="18"/>
      <c r="AB17" s="18"/>
      <c r="AC17" s="18"/>
      <c r="AD17" s="18"/>
      <c r="AE17" s="2"/>
      <c r="AF17" s="2"/>
      <c r="AG17" s="2"/>
    </row>
    <row r="18" spans="1:33" ht="18.75" customHeight="1">
      <c r="A18" s="50">
        <v>6</v>
      </c>
      <c r="B18" s="51" t="s">
        <v>36</v>
      </c>
      <c r="C18" s="52" t="s">
        <v>37</v>
      </c>
      <c r="D18" s="53">
        <f t="shared" si="0"/>
        <v>80</v>
      </c>
      <c r="E18" s="54">
        <v>0</v>
      </c>
      <c r="F18" s="52">
        <v>30</v>
      </c>
      <c r="G18" s="52">
        <v>20</v>
      </c>
      <c r="H18" s="53">
        <v>30</v>
      </c>
      <c r="I18" s="55">
        <v>0</v>
      </c>
      <c r="J18" s="56">
        <v>1.5</v>
      </c>
      <c r="K18" s="56">
        <v>1.5</v>
      </c>
      <c r="L18" s="57">
        <v>2</v>
      </c>
      <c r="M18" s="58">
        <f t="shared" si="1"/>
        <v>0</v>
      </c>
      <c r="N18" s="58">
        <f t="shared" si="2"/>
        <v>45</v>
      </c>
      <c r="O18" s="58">
        <f t="shared" si="3"/>
        <v>30</v>
      </c>
      <c r="P18" s="58">
        <f t="shared" si="4"/>
        <v>60</v>
      </c>
      <c r="Q18" s="59">
        <f t="shared" si="5"/>
        <v>135</v>
      </c>
      <c r="R18" s="60">
        <v>0.05</v>
      </c>
      <c r="S18" s="61">
        <f t="shared" si="6"/>
        <v>128.57142857142856</v>
      </c>
      <c r="T18" s="32"/>
      <c r="U18" s="32"/>
      <c r="V18" s="32"/>
      <c r="W18" s="32"/>
      <c r="X18" s="9"/>
      <c r="Y18" s="18"/>
      <c r="Z18" s="18"/>
      <c r="AA18" s="18"/>
      <c r="AB18" s="18"/>
      <c r="AC18" s="18"/>
      <c r="AD18" s="18"/>
      <c r="AE18" s="2"/>
      <c r="AF18" s="2"/>
      <c r="AG18" s="2"/>
    </row>
    <row r="19" spans="1:33" s="2" customFormat="1">
      <c r="A19" s="50">
        <v>7</v>
      </c>
      <c r="B19" s="51" t="s">
        <v>38</v>
      </c>
      <c r="C19" s="52" t="s">
        <v>30</v>
      </c>
      <c r="D19" s="53">
        <f t="shared" si="0"/>
        <v>5</v>
      </c>
      <c r="E19" s="54">
        <v>1</v>
      </c>
      <c r="F19" s="52">
        <v>2</v>
      </c>
      <c r="G19" s="52">
        <v>0</v>
      </c>
      <c r="H19" s="53">
        <v>2</v>
      </c>
      <c r="I19" s="55">
        <v>16</v>
      </c>
      <c r="J19" s="56">
        <v>16</v>
      </c>
      <c r="K19" s="56">
        <v>0</v>
      </c>
      <c r="L19" s="57">
        <v>1.6</v>
      </c>
      <c r="M19" s="58">
        <f t="shared" si="1"/>
        <v>16</v>
      </c>
      <c r="N19" s="58">
        <f t="shared" si="2"/>
        <v>32</v>
      </c>
      <c r="O19" s="58">
        <f t="shared" si="3"/>
        <v>0</v>
      </c>
      <c r="P19" s="58">
        <f t="shared" si="4"/>
        <v>3.2</v>
      </c>
      <c r="Q19" s="59">
        <f t="shared" si="5"/>
        <v>51.2</v>
      </c>
      <c r="R19" s="60">
        <v>0.05</v>
      </c>
      <c r="S19" s="61">
        <f t="shared" si="6"/>
        <v>48.761904761904759</v>
      </c>
      <c r="T19" s="63"/>
      <c r="U19" s="64"/>
      <c r="V19" s="64"/>
      <c r="W19" s="64"/>
      <c r="X19" s="9"/>
      <c r="Y19" s="18"/>
      <c r="Z19" s="18"/>
      <c r="AA19" s="18"/>
      <c r="AB19" s="18"/>
      <c r="AC19" s="18"/>
      <c r="AD19" s="18"/>
    </row>
    <row r="20" spans="1:33" s="2" customFormat="1">
      <c r="A20" s="50">
        <v>8</v>
      </c>
      <c r="B20" s="51" t="s">
        <v>39</v>
      </c>
      <c r="C20" s="52" t="s">
        <v>30</v>
      </c>
      <c r="D20" s="53">
        <f t="shared" si="0"/>
        <v>185</v>
      </c>
      <c r="E20" s="54">
        <v>40</v>
      </c>
      <c r="F20" s="52">
        <v>45</v>
      </c>
      <c r="G20" s="52">
        <v>30</v>
      </c>
      <c r="H20" s="53">
        <v>70</v>
      </c>
      <c r="I20" s="55">
        <v>1.8</v>
      </c>
      <c r="J20" s="56">
        <v>2.2000000000000002</v>
      </c>
      <c r="K20" s="56">
        <v>1.5</v>
      </c>
      <c r="L20" s="57">
        <v>2</v>
      </c>
      <c r="M20" s="58">
        <f t="shared" si="1"/>
        <v>72</v>
      </c>
      <c r="N20" s="58">
        <f t="shared" si="2"/>
        <v>99.000000000000014</v>
      </c>
      <c r="O20" s="58">
        <f t="shared" si="3"/>
        <v>45</v>
      </c>
      <c r="P20" s="58">
        <f t="shared" si="4"/>
        <v>140</v>
      </c>
      <c r="Q20" s="59">
        <f t="shared" si="5"/>
        <v>356</v>
      </c>
      <c r="R20" s="60">
        <v>0.05</v>
      </c>
      <c r="S20" s="61">
        <f t="shared" si="6"/>
        <v>339.04761904761904</v>
      </c>
      <c r="T20" s="32"/>
      <c r="U20" s="32"/>
      <c r="V20" s="32"/>
      <c r="W20" s="32"/>
      <c r="X20" s="9"/>
      <c r="Y20" s="18"/>
      <c r="Z20" s="18"/>
      <c r="AA20" s="18"/>
      <c r="AB20" s="18"/>
      <c r="AC20" s="18"/>
      <c r="AD20" s="18"/>
    </row>
    <row r="21" spans="1:33" s="2" customFormat="1">
      <c r="A21" s="50">
        <v>9</v>
      </c>
      <c r="B21" s="51" t="s">
        <v>40</v>
      </c>
      <c r="C21" s="52" t="s">
        <v>30</v>
      </c>
      <c r="D21" s="53">
        <f t="shared" si="0"/>
        <v>40</v>
      </c>
      <c r="E21" s="54">
        <v>15</v>
      </c>
      <c r="F21" s="52">
        <v>10</v>
      </c>
      <c r="G21" s="52">
        <v>8</v>
      </c>
      <c r="H21" s="53">
        <v>7</v>
      </c>
      <c r="I21" s="55">
        <v>3</v>
      </c>
      <c r="J21" s="55">
        <v>3</v>
      </c>
      <c r="K21" s="55">
        <v>3</v>
      </c>
      <c r="L21" s="55">
        <v>3</v>
      </c>
      <c r="M21" s="58">
        <f t="shared" si="1"/>
        <v>45</v>
      </c>
      <c r="N21" s="58">
        <f t="shared" si="2"/>
        <v>30</v>
      </c>
      <c r="O21" s="58">
        <f t="shared" si="3"/>
        <v>24</v>
      </c>
      <c r="P21" s="58">
        <f t="shared" si="4"/>
        <v>21</v>
      </c>
      <c r="Q21" s="59">
        <f t="shared" si="5"/>
        <v>120</v>
      </c>
      <c r="R21" s="60">
        <v>0.05</v>
      </c>
      <c r="S21" s="61">
        <f t="shared" si="6"/>
        <v>114.28571428571428</v>
      </c>
      <c r="T21" s="32"/>
      <c r="U21" s="32"/>
      <c r="V21" s="32"/>
      <c r="W21" s="32"/>
      <c r="X21" s="9"/>
      <c r="Y21" s="18"/>
      <c r="Z21" s="18"/>
      <c r="AA21" s="18"/>
      <c r="AB21" s="18"/>
      <c r="AC21" s="18"/>
      <c r="AD21" s="18"/>
    </row>
    <row r="22" spans="1:33" s="2" customFormat="1">
      <c r="A22" s="50">
        <v>10</v>
      </c>
      <c r="B22" s="51" t="s">
        <v>41</v>
      </c>
      <c r="C22" s="52" t="s">
        <v>30</v>
      </c>
      <c r="D22" s="53">
        <f t="shared" si="0"/>
        <v>40</v>
      </c>
      <c r="E22" s="54">
        <v>0</v>
      </c>
      <c r="F22" s="52">
        <v>10</v>
      </c>
      <c r="G22" s="52">
        <v>10</v>
      </c>
      <c r="H22" s="53">
        <v>20</v>
      </c>
      <c r="I22" s="55">
        <v>0</v>
      </c>
      <c r="J22" s="56">
        <v>8</v>
      </c>
      <c r="K22" s="56">
        <v>4</v>
      </c>
      <c r="L22" s="57">
        <v>8</v>
      </c>
      <c r="M22" s="58">
        <f t="shared" si="1"/>
        <v>0</v>
      </c>
      <c r="N22" s="58">
        <f t="shared" si="2"/>
        <v>80</v>
      </c>
      <c r="O22" s="58">
        <f t="shared" si="3"/>
        <v>40</v>
      </c>
      <c r="P22" s="58">
        <f t="shared" si="4"/>
        <v>160</v>
      </c>
      <c r="Q22" s="59">
        <f t="shared" si="5"/>
        <v>280</v>
      </c>
      <c r="R22" s="60">
        <v>0.05</v>
      </c>
      <c r="S22" s="61">
        <f t="shared" si="6"/>
        <v>266.66666666666663</v>
      </c>
      <c r="T22" s="32"/>
      <c r="U22" s="32"/>
      <c r="V22" s="32"/>
      <c r="W22" s="32"/>
      <c r="X22" s="9"/>
      <c r="Y22" s="18"/>
      <c r="Z22" s="18"/>
      <c r="AA22" s="18"/>
      <c r="AB22" s="18"/>
      <c r="AC22" s="18"/>
      <c r="AD22" s="18"/>
    </row>
    <row r="23" spans="1:33" s="2" customFormat="1">
      <c r="A23" s="50">
        <v>11</v>
      </c>
      <c r="B23" s="51" t="s">
        <v>42</v>
      </c>
      <c r="C23" s="52" t="s">
        <v>30</v>
      </c>
      <c r="D23" s="53">
        <f t="shared" si="0"/>
        <v>40</v>
      </c>
      <c r="E23" s="54">
        <v>10</v>
      </c>
      <c r="F23" s="52">
        <v>10</v>
      </c>
      <c r="G23" s="52">
        <v>5</v>
      </c>
      <c r="H23" s="53">
        <v>15</v>
      </c>
      <c r="I23" s="55">
        <v>7</v>
      </c>
      <c r="J23" s="55">
        <v>7</v>
      </c>
      <c r="K23" s="55">
        <v>7</v>
      </c>
      <c r="L23" s="55">
        <v>7</v>
      </c>
      <c r="M23" s="58">
        <f t="shared" si="1"/>
        <v>70</v>
      </c>
      <c r="N23" s="58">
        <f t="shared" si="2"/>
        <v>70</v>
      </c>
      <c r="O23" s="58">
        <f t="shared" si="3"/>
        <v>35</v>
      </c>
      <c r="P23" s="58">
        <f t="shared" si="4"/>
        <v>105</v>
      </c>
      <c r="Q23" s="59">
        <f t="shared" si="5"/>
        <v>280</v>
      </c>
      <c r="R23" s="60">
        <v>0.05</v>
      </c>
      <c r="S23" s="61">
        <f t="shared" si="6"/>
        <v>266.66666666666663</v>
      </c>
      <c r="T23" s="32"/>
      <c r="U23" s="32"/>
      <c r="V23" s="32"/>
      <c r="W23" s="32"/>
      <c r="X23" s="9"/>
      <c r="Y23" s="18"/>
      <c r="Z23" s="18"/>
      <c r="AA23" s="18"/>
      <c r="AB23" s="18"/>
      <c r="AC23" s="18"/>
      <c r="AD23" s="18"/>
    </row>
    <row r="24" spans="1:33" s="2" customFormat="1">
      <c r="A24" s="50">
        <v>12</v>
      </c>
      <c r="B24" s="51" t="s">
        <v>43</v>
      </c>
      <c r="C24" s="52" t="s">
        <v>30</v>
      </c>
      <c r="D24" s="53">
        <f t="shared" si="0"/>
        <v>20</v>
      </c>
      <c r="E24" s="54">
        <v>0</v>
      </c>
      <c r="F24" s="52">
        <v>0</v>
      </c>
      <c r="G24" s="52">
        <v>0</v>
      </c>
      <c r="H24" s="53">
        <v>20</v>
      </c>
      <c r="I24" s="55">
        <v>0</v>
      </c>
      <c r="J24" s="56">
        <v>0</v>
      </c>
      <c r="K24" s="56">
        <v>0</v>
      </c>
      <c r="L24" s="57">
        <v>3</v>
      </c>
      <c r="M24" s="58">
        <f t="shared" si="1"/>
        <v>0</v>
      </c>
      <c r="N24" s="58">
        <f t="shared" si="2"/>
        <v>0</v>
      </c>
      <c r="O24" s="58">
        <f t="shared" si="3"/>
        <v>0</v>
      </c>
      <c r="P24" s="58">
        <f t="shared" si="4"/>
        <v>60</v>
      </c>
      <c r="Q24" s="59">
        <f t="shared" si="5"/>
        <v>60</v>
      </c>
      <c r="R24" s="60">
        <v>0.05</v>
      </c>
      <c r="S24" s="61">
        <f t="shared" si="6"/>
        <v>57.142857142857139</v>
      </c>
      <c r="T24" s="32"/>
      <c r="U24" s="32"/>
      <c r="V24" s="32"/>
      <c r="W24" s="32"/>
      <c r="X24" s="9"/>
      <c r="Y24" s="18"/>
      <c r="Z24" s="18"/>
      <c r="AA24" s="18"/>
      <c r="AB24" s="18"/>
      <c r="AC24" s="18"/>
      <c r="AD24" s="18"/>
    </row>
    <row r="25" spans="1:33" s="2" customFormat="1">
      <c r="A25" s="50">
        <v>13</v>
      </c>
      <c r="B25" s="51" t="s">
        <v>44</v>
      </c>
      <c r="C25" s="52" t="s">
        <v>30</v>
      </c>
      <c r="D25" s="53">
        <f t="shared" si="0"/>
        <v>28</v>
      </c>
      <c r="E25" s="54">
        <v>0</v>
      </c>
      <c r="F25" s="52">
        <v>8</v>
      </c>
      <c r="G25" s="52">
        <v>10</v>
      </c>
      <c r="H25" s="53">
        <v>10</v>
      </c>
      <c r="I25" s="55">
        <v>0</v>
      </c>
      <c r="J25" s="56">
        <v>5</v>
      </c>
      <c r="K25" s="56">
        <v>5</v>
      </c>
      <c r="L25" s="57">
        <v>6</v>
      </c>
      <c r="M25" s="58">
        <f t="shared" si="1"/>
        <v>0</v>
      </c>
      <c r="N25" s="58">
        <f t="shared" si="2"/>
        <v>40</v>
      </c>
      <c r="O25" s="58">
        <f t="shared" si="3"/>
        <v>50</v>
      </c>
      <c r="P25" s="58">
        <f t="shared" si="4"/>
        <v>60</v>
      </c>
      <c r="Q25" s="59">
        <f t="shared" si="5"/>
        <v>150</v>
      </c>
      <c r="R25" s="60">
        <v>0.05</v>
      </c>
      <c r="S25" s="61">
        <f t="shared" si="6"/>
        <v>142.85714285714286</v>
      </c>
      <c r="T25" s="32"/>
      <c r="U25" s="32"/>
      <c r="V25" s="32"/>
      <c r="W25" s="32"/>
      <c r="X25" s="9"/>
      <c r="Y25" s="18"/>
      <c r="Z25" s="18"/>
      <c r="AA25" s="18"/>
      <c r="AB25" s="18"/>
      <c r="AC25" s="18"/>
      <c r="AD25" s="18"/>
    </row>
    <row r="26" spans="1:33" s="2" customFormat="1">
      <c r="A26" s="50">
        <v>14</v>
      </c>
      <c r="B26" s="51" t="s">
        <v>45</v>
      </c>
      <c r="C26" s="52" t="s">
        <v>30</v>
      </c>
      <c r="D26" s="53">
        <f t="shared" si="0"/>
        <v>28</v>
      </c>
      <c r="E26" s="54">
        <v>0</v>
      </c>
      <c r="F26" s="52">
        <v>8</v>
      </c>
      <c r="G26" s="52">
        <v>10</v>
      </c>
      <c r="H26" s="53">
        <v>10</v>
      </c>
      <c r="I26" s="55">
        <v>0</v>
      </c>
      <c r="J26" s="56">
        <v>5</v>
      </c>
      <c r="K26" s="56">
        <v>5</v>
      </c>
      <c r="L26" s="57">
        <v>6</v>
      </c>
      <c r="M26" s="58">
        <f t="shared" si="1"/>
        <v>0</v>
      </c>
      <c r="N26" s="58">
        <f t="shared" si="2"/>
        <v>40</v>
      </c>
      <c r="O26" s="58">
        <f t="shared" si="3"/>
        <v>50</v>
      </c>
      <c r="P26" s="58">
        <f t="shared" si="4"/>
        <v>60</v>
      </c>
      <c r="Q26" s="59">
        <f t="shared" si="5"/>
        <v>150</v>
      </c>
      <c r="R26" s="60">
        <v>0.05</v>
      </c>
      <c r="S26" s="61">
        <f t="shared" si="6"/>
        <v>142.85714285714286</v>
      </c>
      <c r="T26" s="32"/>
      <c r="U26" s="32"/>
      <c r="V26" s="32"/>
      <c r="W26" s="32"/>
      <c r="X26" s="9"/>
      <c r="Y26" s="18"/>
      <c r="Z26" s="18"/>
      <c r="AA26" s="18"/>
      <c r="AB26" s="18"/>
      <c r="AC26" s="18"/>
      <c r="AD26" s="18"/>
    </row>
    <row r="27" spans="1:33" s="2" customFormat="1">
      <c r="A27" s="50">
        <v>15</v>
      </c>
      <c r="B27" s="51" t="s">
        <v>46</v>
      </c>
      <c r="C27" s="52" t="s">
        <v>33</v>
      </c>
      <c r="D27" s="53">
        <f t="shared" si="0"/>
        <v>246</v>
      </c>
      <c r="E27" s="54">
        <v>56</v>
      </c>
      <c r="F27" s="52">
        <v>80</v>
      </c>
      <c r="G27" s="52">
        <v>30</v>
      </c>
      <c r="H27" s="53">
        <v>80</v>
      </c>
      <c r="I27" s="55">
        <v>2</v>
      </c>
      <c r="J27" s="56">
        <v>2.2000000000000002</v>
      </c>
      <c r="K27" s="56">
        <v>2</v>
      </c>
      <c r="L27" s="57">
        <v>2.2000000000000002</v>
      </c>
      <c r="M27" s="58">
        <f t="shared" si="1"/>
        <v>112</v>
      </c>
      <c r="N27" s="58">
        <f t="shared" si="2"/>
        <v>176</v>
      </c>
      <c r="O27" s="58">
        <f t="shared" si="3"/>
        <v>60</v>
      </c>
      <c r="P27" s="58">
        <f t="shared" si="4"/>
        <v>176</v>
      </c>
      <c r="Q27" s="59">
        <f t="shared" si="5"/>
        <v>524</v>
      </c>
      <c r="R27" s="60">
        <v>0.05</v>
      </c>
      <c r="S27" s="61">
        <f t="shared" si="6"/>
        <v>499.04761904761904</v>
      </c>
      <c r="T27" s="32"/>
      <c r="U27" s="32"/>
      <c r="V27" s="32"/>
      <c r="W27" s="32"/>
      <c r="X27" s="9"/>
      <c r="Y27" s="18"/>
      <c r="Z27" s="18"/>
      <c r="AA27" s="18"/>
      <c r="AB27" s="18"/>
      <c r="AC27" s="18"/>
      <c r="AD27" s="18"/>
    </row>
    <row r="28" spans="1:33" s="2" customFormat="1">
      <c r="A28" s="50">
        <v>16</v>
      </c>
      <c r="B28" s="51" t="s">
        <v>47</v>
      </c>
      <c r="C28" s="52" t="s">
        <v>30</v>
      </c>
      <c r="D28" s="53">
        <f t="shared" si="0"/>
        <v>430</v>
      </c>
      <c r="E28" s="54">
        <v>130</v>
      </c>
      <c r="F28" s="52">
        <v>50</v>
      </c>
      <c r="G28" s="52">
        <v>70</v>
      </c>
      <c r="H28" s="53">
        <v>180</v>
      </c>
      <c r="I28" s="55">
        <v>5</v>
      </c>
      <c r="J28" s="56">
        <v>5</v>
      </c>
      <c r="K28" s="56">
        <v>3</v>
      </c>
      <c r="L28" s="57">
        <v>5</v>
      </c>
      <c r="M28" s="58">
        <f t="shared" si="1"/>
        <v>650</v>
      </c>
      <c r="N28" s="58">
        <f t="shared" si="2"/>
        <v>250</v>
      </c>
      <c r="O28" s="58">
        <f t="shared" si="3"/>
        <v>210</v>
      </c>
      <c r="P28" s="58">
        <f t="shared" si="4"/>
        <v>900</v>
      </c>
      <c r="Q28" s="59">
        <f t="shared" si="5"/>
        <v>2010</v>
      </c>
      <c r="R28" s="60">
        <v>0.05</v>
      </c>
      <c r="S28" s="61">
        <f t="shared" si="6"/>
        <v>1914.2857142857142</v>
      </c>
      <c r="T28" s="32"/>
      <c r="U28" s="32"/>
      <c r="V28" s="32"/>
      <c r="W28" s="32"/>
      <c r="X28" s="9"/>
      <c r="Y28" s="18"/>
      <c r="Z28" s="18"/>
      <c r="AA28" s="18"/>
      <c r="AB28" s="18"/>
      <c r="AC28" s="18"/>
      <c r="AD28" s="18"/>
    </row>
    <row r="29" spans="1:33" s="2" customFormat="1">
      <c r="A29" s="50">
        <v>17</v>
      </c>
      <c r="B29" s="51" t="s">
        <v>48</v>
      </c>
      <c r="C29" s="52" t="s">
        <v>30</v>
      </c>
      <c r="D29" s="53">
        <f t="shared" si="0"/>
        <v>1000</v>
      </c>
      <c r="E29" s="54">
        <v>300</v>
      </c>
      <c r="F29" s="52">
        <v>300</v>
      </c>
      <c r="G29" s="52">
        <v>100</v>
      </c>
      <c r="H29" s="53">
        <v>300</v>
      </c>
      <c r="I29" s="55">
        <v>2.5</v>
      </c>
      <c r="J29" s="56">
        <v>3</v>
      </c>
      <c r="K29" s="56">
        <v>2</v>
      </c>
      <c r="L29" s="57">
        <v>3</v>
      </c>
      <c r="M29" s="58">
        <f t="shared" si="1"/>
        <v>750</v>
      </c>
      <c r="N29" s="58">
        <f t="shared" si="2"/>
        <v>900</v>
      </c>
      <c r="O29" s="58">
        <f t="shared" si="3"/>
        <v>200</v>
      </c>
      <c r="P29" s="58">
        <f t="shared" si="4"/>
        <v>900</v>
      </c>
      <c r="Q29" s="59">
        <f t="shared" si="5"/>
        <v>2750</v>
      </c>
      <c r="R29" s="60">
        <v>0.05</v>
      </c>
      <c r="S29" s="61">
        <f t="shared" si="6"/>
        <v>2619.0476190476188</v>
      </c>
      <c r="T29" s="32"/>
      <c r="U29" s="32"/>
      <c r="V29" s="32"/>
      <c r="W29" s="32"/>
      <c r="X29" s="9"/>
      <c r="Y29" s="18"/>
      <c r="Z29" s="18"/>
      <c r="AA29" s="18"/>
      <c r="AB29" s="18"/>
      <c r="AC29" s="18"/>
      <c r="AD29" s="18"/>
    </row>
    <row r="30" spans="1:33" s="2" customFormat="1">
      <c r="A30" s="50">
        <v>18</v>
      </c>
      <c r="B30" s="51" t="s">
        <v>49</v>
      </c>
      <c r="C30" s="52" t="s">
        <v>33</v>
      </c>
      <c r="D30" s="53">
        <f t="shared" si="0"/>
        <v>105</v>
      </c>
      <c r="E30" s="54">
        <v>0</v>
      </c>
      <c r="F30" s="52">
        <v>30</v>
      </c>
      <c r="G30" s="52">
        <v>35</v>
      </c>
      <c r="H30" s="53">
        <v>40</v>
      </c>
      <c r="I30" s="55">
        <v>0</v>
      </c>
      <c r="J30" s="56">
        <v>5</v>
      </c>
      <c r="K30" s="56">
        <v>3</v>
      </c>
      <c r="L30" s="57">
        <v>5</v>
      </c>
      <c r="M30" s="58">
        <f t="shared" si="1"/>
        <v>0</v>
      </c>
      <c r="N30" s="58">
        <f t="shared" si="2"/>
        <v>150</v>
      </c>
      <c r="O30" s="58">
        <f t="shared" si="3"/>
        <v>105</v>
      </c>
      <c r="P30" s="58">
        <f t="shared" si="4"/>
        <v>200</v>
      </c>
      <c r="Q30" s="59">
        <f t="shared" si="5"/>
        <v>455</v>
      </c>
      <c r="R30" s="60">
        <v>0.05</v>
      </c>
      <c r="S30" s="61">
        <f t="shared" si="6"/>
        <v>433.33333333333331</v>
      </c>
      <c r="T30" s="32"/>
      <c r="U30" s="32"/>
      <c r="V30" s="32"/>
      <c r="W30" s="32"/>
      <c r="X30" s="9"/>
      <c r="Y30" s="18"/>
      <c r="Z30" s="18"/>
      <c r="AA30" s="18"/>
      <c r="AB30" s="18"/>
      <c r="AC30" s="18"/>
      <c r="AD30" s="18"/>
    </row>
    <row r="31" spans="1:33" s="2" customFormat="1">
      <c r="A31" s="50">
        <v>19</v>
      </c>
      <c r="B31" s="51" t="s">
        <v>50</v>
      </c>
      <c r="C31" s="52" t="s">
        <v>30</v>
      </c>
      <c r="D31" s="53">
        <f t="shared" si="0"/>
        <v>165</v>
      </c>
      <c r="E31" s="54">
        <v>50</v>
      </c>
      <c r="F31" s="52">
        <v>35</v>
      </c>
      <c r="G31" s="52">
        <v>30</v>
      </c>
      <c r="H31" s="53">
        <v>50</v>
      </c>
      <c r="I31" s="55">
        <v>5</v>
      </c>
      <c r="J31" s="56">
        <v>5</v>
      </c>
      <c r="K31" s="56">
        <v>3</v>
      </c>
      <c r="L31" s="57">
        <v>5</v>
      </c>
      <c r="M31" s="58">
        <f t="shared" si="1"/>
        <v>250</v>
      </c>
      <c r="N31" s="58">
        <f t="shared" si="2"/>
        <v>175</v>
      </c>
      <c r="O31" s="58">
        <f t="shared" si="3"/>
        <v>90</v>
      </c>
      <c r="P31" s="58">
        <f t="shared" si="4"/>
        <v>250</v>
      </c>
      <c r="Q31" s="59">
        <f t="shared" si="5"/>
        <v>765</v>
      </c>
      <c r="R31" s="60">
        <v>0.05</v>
      </c>
      <c r="S31" s="61">
        <f t="shared" si="6"/>
        <v>728.57142857142856</v>
      </c>
      <c r="T31" s="32"/>
      <c r="U31" s="32"/>
      <c r="V31" s="32"/>
      <c r="W31" s="32"/>
      <c r="X31" s="9"/>
      <c r="Y31" s="18"/>
      <c r="Z31" s="18"/>
      <c r="AA31" s="18"/>
      <c r="AB31" s="18"/>
      <c r="AC31" s="18"/>
      <c r="AD31" s="18"/>
    </row>
    <row r="32" spans="1:33" s="2" customFormat="1">
      <c r="A32" s="50">
        <v>20</v>
      </c>
      <c r="B32" s="51" t="s">
        <v>51</v>
      </c>
      <c r="C32" s="52" t="s">
        <v>33</v>
      </c>
      <c r="D32" s="53">
        <f t="shared" si="0"/>
        <v>59</v>
      </c>
      <c r="E32" s="54">
        <v>14</v>
      </c>
      <c r="F32" s="52">
        <v>15</v>
      </c>
      <c r="G32" s="52">
        <v>10</v>
      </c>
      <c r="H32" s="53">
        <v>20</v>
      </c>
      <c r="I32" s="55">
        <v>5</v>
      </c>
      <c r="J32" s="56">
        <v>5</v>
      </c>
      <c r="K32" s="56">
        <v>3</v>
      </c>
      <c r="L32" s="57">
        <v>5</v>
      </c>
      <c r="M32" s="58">
        <f t="shared" si="1"/>
        <v>70</v>
      </c>
      <c r="N32" s="58">
        <f t="shared" si="2"/>
        <v>75</v>
      </c>
      <c r="O32" s="58">
        <f t="shared" si="3"/>
        <v>30</v>
      </c>
      <c r="P32" s="58">
        <f t="shared" si="4"/>
        <v>100</v>
      </c>
      <c r="Q32" s="59">
        <f t="shared" si="5"/>
        <v>275</v>
      </c>
      <c r="R32" s="60">
        <v>0.05</v>
      </c>
      <c r="S32" s="61">
        <f t="shared" si="6"/>
        <v>261.90476190476187</v>
      </c>
      <c r="T32" s="32"/>
      <c r="U32" s="32"/>
      <c r="V32" s="32"/>
      <c r="W32" s="32"/>
      <c r="X32" s="9"/>
      <c r="Y32" s="18"/>
      <c r="Z32" s="18"/>
      <c r="AA32" s="18"/>
      <c r="AB32" s="18"/>
      <c r="AC32" s="18"/>
      <c r="AD32" s="18"/>
    </row>
    <row r="33" spans="1:30" s="2" customFormat="1">
      <c r="A33" s="50">
        <v>21</v>
      </c>
      <c r="B33" s="51" t="s">
        <v>52</v>
      </c>
      <c r="C33" s="52" t="s">
        <v>37</v>
      </c>
      <c r="D33" s="53">
        <f t="shared" si="0"/>
        <v>520</v>
      </c>
      <c r="E33" s="54">
        <v>110</v>
      </c>
      <c r="F33" s="52">
        <v>160</v>
      </c>
      <c r="G33" s="52">
        <v>70</v>
      </c>
      <c r="H33" s="53">
        <v>180</v>
      </c>
      <c r="I33" s="55">
        <v>1.8</v>
      </c>
      <c r="J33" s="56">
        <v>2</v>
      </c>
      <c r="K33" s="56">
        <v>1.5</v>
      </c>
      <c r="L33" s="57">
        <v>1.8</v>
      </c>
      <c r="M33" s="58">
        <f t="shared" si="1"/>
        <v>198</v>
      </c>
      <c r="N33" s="58">
        <f t="shared" si="2"/>
        <v>320</v>
      </c>
      <c r="O33" s="58">
        <f t="shared" si="3"/>
        <v>105</v>
      </c>
      <c r="P33" s="58">
        <f t="shared" si="4"/>
        <v>324</v>
      </c>
      <c r="Q33" s="59">
        <f t="shared" si="5"/>
        <v>947</v>
      </c>
      <c r="R33" s="60">
        <v>0.05</v>
      </c>
      <c r="S33" s="61">
        <f t="shared" si="6"/>
        <v>901.90476190476181</v>
      </c>
      <c r="T33" s="32"/>
      <c r="U33" s="32"/>
      <c r="V33" s="32"/>
      <c r="W33" s="32"/>
      <c r="X33" s="9"/>
      <c r="Y33" s="18"/>
      <c r="Z33" s="18"/>
      <c r="AA33" s="18"/>
      <c r="AB33" s="18"/>
      <c r="AC33" s="18"/>
      <c r="AD33" s="18"/>
    </row>
    <row r="34" spans="1:30" s="2" customFormat="1">
      <c r="A34" s="50">
        <v>22</v>
      </c>
      <c r="B34" s="51" t="s">
        <v>53</v>
      </c>
      <c r="C34" s="52" t="s">
        <v>33</v>
      </c>
      <c r="D34" s="53">
        <f t="shared" si="0"/>
        <v>760</v>
      </c>
      <c r="E34" s="54">
        <v>240</v>
      </c>
      <c r="F34" s="52">
        <v>240</v>
      </c>
      <c r="G34" s="52">
        <v>0</v>
      </c>
      <c r="H34" s="53">
        <v>280</v>
      </c>
      <c r="I34" s="55">
        <v>1.2</v>
      </c>
      <c r="J34" s="56">
        <v>1.2</v>
      </c>
      <c r="K34" s="56">
        <v>0</v>
      </c>
      <c r="L34" s="57">
        <v>1.2</v>
      </c>
      <c r="M34" s="58">
        <f t="shared" si="1"/>
        <v>288</v>
      </c>
      <c r="N34" s="58">
        <f t="shared" si="2"/>
        <v>288</v>
      </c>
      <c r="O34" s="58">
        <f t="shared" si="3"/>
        <v>0</v>
      </c>
      <c r="P34" s="58">
        <f t="shared" si="4"/>
        <v>336</v>
      </c>
      <c r="Q34" s="59">
        <f t="shared" si="5"/>
        <v>912</v>
      </c>
      <c r="R34" s="60">
        <v>0.05</v>
      </c>
      <c r="S34" s="61">
        <f t="shared" si="6"/>
        <v>868.57142857142856</v>
      </c>
      <c r="T34" s="32"/>
      <c r="U34" s="32"/>
      <c r="V34" s="32"/>
      <c r="W34" s="32"/>
      <c r="X34" s="9"/>
      <c r="Y34" s="18"/>
      <c r="Z34" s="18"/>
      <c r="AA34" s="18"/>
      <c r="AB34" s="18"/>
      <c r="AC34" s="18"/>
      <c r="AD34" s="18"/>
    </row>
    <row r="35" spans="1:30" s="2" customFormat="1">
      <c r="A35" s="50">
        <v>23</v>
      </c>
      <c r="B35" s="51" t="s">
        <v>54</v>
      </c>
      <c r="C35" s="52" t="s">
        <v>30</v>
      </c>
      <c r="D35" s="53">
        <f t="shared" si="0"/>
        <v>65</v>
      </c>
      <c r="E35" s="54">
        <v>20</v>
      </c>
      <c r="F35" s="52">
        <v>20</v>
      </c>
      <c r="G35" s="52">
        <v>0</v>
      </c>
      <c r="H35" s="53">
        <v>25</v>
      </c>
      <c r="I35" s="55">
        <v>8</v>
      </c>
      <c r="J35" s="56">
        <v>8</v>
      </c>
      <c r="K35" s="56">
        <v>0</v>
      </c>
      <c r="L35" s="57">
        <v>8</v>
      </c>
      <c r="M35" s="58">
        <f t="shared" si="1"/>
        <v>160</v>
      </c>
      <c r="N35" s="58">
        <f t="shared" si="2"/>
        <v>160</v>
      </c>
      <c r="O35" s="58">
        <f t="shared" si="3"/>
        <v>0</v>
      </c>
      <c r="P35" s="58">
        <f t="shared" si="4"/>
        <v>200</v>
      </c>
      <c r="Q35" s="59">
        <f t="shared" si="5"/>
        <v>520</v>
      </c>
      <c r="R35" s="60">
        <v>0.05</v>
      </c>
      <c r="S35" s="61">
        <f t="shared" si="6"/>
        <v>495.23809523809524</v>
      </c>
      <c r="T35" s="32"/>
      <c r="U35" s="32"/>
      <c r="V35" s="32"/>
      <c r="W35" s="32"/>
      <c r="X35" s="9"/>
      <c r="Y35" s="18"/>
      <c r="Z35" s="18"/>
      <c r="AA35" s="18"/>
      <c r="AB35" s="18"/>
      <c r="AC35" s="18"/>
      <c r="AD35" s="18"/>
    </row>
    <row r="36" spans="1:30" s="2" customFormat="1">
      <c r="A36" s="50">
        <v>24</v>
      </c>
      <c r="B36" s="51" t="s">
        <v>55</v>
      </c>
      <c r="C36" s="52" t="s">
        <v>30</v>
      </c>
      <c r="D36" s="53">
        <f t="shared" si="0"/>
        <v>50</v>
      </c>
      <c r="E36" s="54">
        <v>0</v>
      </c>
      <c r="F36" s="52">
        <v>20</v>
      </c>
      <c r="G36" s="52">
        <v>30</v>
      </c>
      <c r="H36" s="53">
        <v>0</v>
      </c>
      <c r="I36" s="55">
        <v>0</v>
      </c>
      <c r="J36" s="56">
        <v>8</v>
      </c>
      <c r="K36" s="56">
        <v>8</v>
      </c>
      <c r="L36" s="57">
        <v>0</v>
      </c>
      <c r="M36" s="58">
        <f t="shared" si="1"/>
        <v>0</v>
      </c>
      <c r="N36" s="58">
        <f t="shared" si="2"/>
        <v>160</v>
      </c>
      <c r="O36" s="58">
        <f t="shared" si="3"/>
        <v>240</v>
      </c>
      <c r="P36" s="58">
        <f t="shared" si="4"/>
        <v>0</v>
      </c>
      <c r="Q36" s="59">
        <f t="shared" si="5"/>
        <v>400</v>
      </c>
      <c r="R36" s="60">
        <v>0.05</v>
      </c>
      <c r="S36" s="61">
        <f t="shared" si="6"/>
        <v>380.95238095238096</v>
      </c>
      <c r="T36" s="32"/>
      <c r="U36" s="32"/>
      <c r="V36" s="32"/>
      <c r="W36" s="32"/>
      <c r="X36" s="9"/>
      <c r="Y36" s="18"/>
      <c r="Z36" s="18"/>
      <c r="AA36" s="18"/>
      <c r="AB36" s="18"/>
      <c r="AC36" s="18"/>
      <c r="AD36" s="18"/>
    </row>
    <row r="37" spans="1:30" s="2" customFormat="1">
      <c r="A37" s="50">
        <v>25</v>
      </c>
      <c r="B37" s="51" t="s">
        <v>56</v>
      </c>
      <c r="C37" s="52" t="s">
        <v>30</v>
      </c>
      <c r="D37" s="53">
        <f t="shared" si="0"/>
        <v>176</v>
      </c>
      <c r="E37" s="54">
        <v>60</v>
      </c>
      <c r="F37" s="52">
        <v>50</v>
      </c>
      <c r="G37" s="52">
        <v>6</v>
      </c>
      <c r="H37" s="53">
        <v>60</v>
      </c>
      <c r="I37" s="55">
        <v>3</v>
      </c>
      <c r="J37" s="56">
        <v>4</v>
      </c>
      <c r="K37" s="56">
        <v>3</v>
      </c>
      <c r="L37" s="57">
        <v>4</v>
      </c>
      <c r="M37" s="58">
        <f t="shared" si="1"/>
        <v>180</v>
      </c>
      <c r="N37" s="58">
        <f t="shared" si="2"/>
        <v>200</v>
      </c>
      <c r="O37" s="58">
        <f t="shared" si="3"/>
        <v>18</v>
      </c>
      <c r="P37" s="58">
        <f t="shared" si="4"/>
        <v>240</v>
      </c>
      <c r="Q37" s="59">
        <f t="shared" si="5"/>
        <v>638</v>
      </c>
      <c r="R37" s="60">
        <v>0.05</v>
      </c>
      <c r="S37" s="61">
        <f t="shared" si="6"/>
        <v>607.61904761904759</v>
      </c>
      <c r="T37" s="32"/>
      <c r="U37" s="32"/>
      <c r="V37" s="32"/>
      <c r="W37" s="32"/>
      <c r="X37" s="9"/>
      <c r="Y37" s="18"/>
      <c r="Z37" s="18"/>
      <c r="AA37" s="18"/>
      <c r="AB37" s="18"/>
      <c r="AC37" s="18"/>
      <c r="AD37" s="18"/>
    </row>
    <row r="38" spans="1:30" s="2" customFormat="1">
      <c r="A38" s="50">
        <v>26</v>
      </c>
      <c r="B38" s="51" t="s">
        <v>57</v>
      </c>
      <c r="C38" s="52" t="s">
        <v>30</v>
      </c>
      <c r="D38" s="53">
        <f t="shared" si="0"/>
        <v>100</v>
      </c>
      <c r="E38" s="54">
        <v>25</v>
      </c>
      <c r="F38" s="52">
        <v>50</v>
      </c>
      <c r="G38" s="52">
        <v>5</v>
      </c>
      <c r="H38" s="53">
        <v>20</v>
      </c>
      <c r="I38" s="55">
        <v>1.8</v>
      </c>
      <c r="J38" s="56">
        <v>2</v>
      </c>
      <c r="K38" s="56">
        <v>1.5</v>
      </c>
      <c r="L38" s="57">
        <v>2</v>
      </c>
      <c r="M38" s="58">
        <f t="shared" si="1"/>
        <v>45</v>
      </c>
      <c r="N38" s="58">
        <f t="shared" si="2"/>
        <v>100</v>
      </c>
      <c r="O38" s="58">
        <f t="shared" si="3"/>
        <v>7.5</v>
      </c>
      <c r="P38" s="58">
        <f t="shared" si="4"/>
        <v>40</v>
      </c>
      <c r="Q38" s="59">
        <f t="shared" si="5"/>
        <v>192.5</v>
      </c>
      <c r="R38" s="60">
        <v>0.05</v>
      </c>
      <c r="S38" s="61">
        <f t="shared" si="6"/>
        <v>183.33333333333331</v>
      </c>
      <c r="T38" s="32"/>
      <c r="U38" s="32"/>
      <c r="V38" s="32"/>
      <c r="W38" s="32"/>
      <c r="X38" s="9"/>
      <c r="Y38" s="18"/>
      <c r="Z38" s="18"/>
      <c r="AA38" s="18"/>
      <c r="AB38" s="18"/>
      <c r="AC38" s="18"/>
      <c r="AD38" s="18"/>
    </row>
    <row r="39" spans="1:30" s="2" customFormat="1">
      <c r="A39" s="50">
        <v>27</v>
      </c>
      <c r="B39" s="51" t="s">
        <v>58</v>
      </c>
      <c r="C39" s="52" t="s">
        <v>33</v>
      </c>
      <c r="D39" s="53">
        <f t="shared" si="0"/>
        <v>65</v>
      </c>
      <c r="E39" s="54">
        <v>0</v>
      </c>
      <c r="F39" s="52">
        <v>0</v>
      </c>
      <c r="G39" s="52">
        <v>25</v>
      </c>
      <c r="H39" s="53">
        <v>40</v>
      </c>
      <c r="I39" s="55">
        <v>0</v>
      </c>
      <c r="J39" s="56">
        <v>0</v>
      </c>
      <c r="K39" s="56">
        <v>1.5</v>
      </c>
      <c r="L39" s="57">
        <v>1.5</v>
      </c>
      <c r="M39" s="58">
        <f t="shared" si="1"/>
        <v>0</v>
      </c>
      <c r="N39" s="58">
        <f t="shared" si="2"/>
        <v>0</v>
      </c>
      <c r="O39" s="58">
        <f t="shared" si="3"/>
        <v>37.5</v>
      </c>
      <c r="P39" s="58">
        <f t="shared" si="4"/>
        <v>60</v>
      </c>
      <c r="Q39" s="59">
        <f t="shared" si="5"/>
        <v>97.5</v>
      </c>
      <c r="R39" s="60">
        <v>0.05</v>
      </c>
      <c r="S39" s="61">
        <f t="shared" si="6"/>
        <v>92.857142857142847</v>
      </c>
      <c r="T39" s="32"/>
      <c r="U39" s="32"/>
      <c r="V39" s="32"/>
      <c r="W39" s="32"/>
      <c r="X39" s="9"/>
      <c r="Y39" s="18"/>
      <c r="Z39" s="18"/>
      <c r="AA39" s="18"/>
      <c r="AB39" s="18"/>
      <c r="AC39" s="18"/>
      <c r="AD39" s="18"/>
    </row>
    <row r="40" spans="1:30" s="2" customFormat="1">
      <c r="A40" s="50">
        <v>28</v>
      </c>
      <c r="B40" s="51" t="s">
        <v>59</v>
      </c>
      <c r="C40" s="52" t="s">
        <v>33</v>
      </c>
      <c r="D40" s="53">
        <f t="shared" si="0"/>
        <v>33</v>
      </c>
      <c r="E40" s="54">
        <v>8</v>
      </c>
      <c r="F40" s="52">
        <v>7</v>
      </c>
      <c r="G40" s="52">
        <v>4</v>
      </c>
      <c r="H40" s="53">
        <v>14</v>
      </c>
      <c r="I40" s="55">
        <v>5</v>
      </c>
      <c r="J40" s="55">
        <v>5</v>
      </c>
      <c r="K40" s="55">
        <v>5</v>
      </c>
      <c r="L40" s="55">
        <v>5</v>
      </c>
      <c r="M40" s="58">
        <f t="shared" si="1"/>
        <v>40</v>
      </c>
      <c r="N40" s="58">
        <f t="shared" si="2"/>
        <v>35</v>
      </c>
      <c r="O40" s="58">
        <f t="shared" si="3"/>
        <v>20</v>
      </c>
      <c r="P40" s="58">
        <f t="shared" si="4"/>
        <v>70</v>
      </c>
      <c r="Q40" s="59">
        <f t="shared" si="5"/>
        <v>165</v>
      </c>
      <c r="R40" s="60">
        <v>0.05</v>
      </c>
      <c r="S40" s="61">
        <f t="shared" si="6"/>
        <v>157.14285714285714</v>
      </c>
      <c r="T40" s="32"/>
      <c r="U40" s="32"/>
      <c r="V40" s="32"/>
      <c r="W40" s="32"/>
      <c r="X40" s="9"/>
      <c r="Y40" s="18"/>
      <c r="Z40" s="18"/>
      <c r="AA40" s="18"/>
      <c r="AB40" s="18"/>
      <c r="AC40" s="18"/>
      <c r="AD40" s="18"/>
    </row>
    <row r="41" spans="1:30" s="2" customFormat="1">
      <c r="A41" s="50">
        <v>29</v>
      </c>
      <c r="B41" s="51" t="s">
        <v>60</v>
      </c>
      <c r="C41" s="52" t="s">
        <v>30</v>
      </c>
      <c r="D41" s="53">
        <f t="shared" si="0"/>
        <v>40</v>
      </c>
      <c r="E41" s="54">
        <v>0</v>
      </c>
      <c r="F41" s="52">
        <v>0</v>
      </c>
      <c r="G41" s="52">
        <v>20</v>
      </c>
      <c r="H41" s="53">
        <v>20</v>
      </c>
      <c r="I41" s="55">
        <v>0</v>
      </c>
      <c r="J41" s="56">
        <v>0</v>
      </c>
      <c r="K41" s="56">
        <v>2</v>
      </c>
      <c r="L41" s="57">
        <v>2</v>
      </c>
      <c r="M41" s="58">
        <f t="shared" si="1"/>
        <v>0</v>
      </c>
      <c r="N41" s="58">
        <f t="shared" si="2"/>
        <v>0</v>
      </c>
      <c r="O41" s="58">
        <f t="shared" si="3"/>
        <v>40</v>
      </c>
      <c r="P41" s="58">
        <f t="shared" si="4"/>
        <v>40</v>
      </c>
      <c r="Q41" s="59">
        <f t="shared" si="5"/>
        <v>80</v>
      </c>
      <c r="R41" s="60">
        <v>0.05</v>
      </c>
      <c r="S41" s="61">
        <f t="shared" si="6"/>
        <v>76.19047619047619</v>
      </c>
      <c r="T41" s="32"/>
      <c r="U41" s="32"/>
      <c r="V41" s="32"/>
      <c r="W41" s="32"/>
      <c r="X41" s="9"/>
      <c r="Y41" s="18"/>
      <c r="Z41" s="18"/>
      <c r="AA41" s="18"/>
      <c r="AB41" s="18"/>
      <c r="AC41" s="18"/>
      <c r="AD41" s="18"/>
    </row>
    <row r="42" spans="1:30" s="2" customFormat="1" ht="13.5" customHeight="1">
      <c r="A42" s="50">
        <v>30</v>
      </c>
      <c r="B42" s="51" t="s">
        <v>61</v>
      </c>
      <c r="C42" s="52" t="s">
        <v>30</v>
      </c>
      <c r="D42" s="53">
        <f t="shared" si="0"/>
        <v>95</v>
      </c>
      <c r="E42" s="54">
        <v>30</v>
      </c>
      <c r="F42" s="52">
        <v>40</v>
      </c>
      <c r="G42" s="52">
        <v>5</v>
      </c>
      <c r="H42" s="53">
        <v>20</v>
      </c>
      <c r="I42" s="55">
        <v>2.5</v>
      </c>
      <c r="J42" s="56">
        <v>3</v>
      </c>
      <c r="K42" s="56">
        <v>2</v>
      </c>
      <c r="L42" s="57">
        <v>2.5</v>
      </c>
      <c r="M42" s="58">
        <f t="shared" si="1"/>
        <v>75</v>
      </c>
      <c r="N42" s="58">
        <f t="shared" si="2"/>
        <v>120</v>
      </c>
      <c r="O42" s="58">
        <f t="shared" si="3"/>
        <v>10</v>
      </c>
      <c r="P42" s="58">
        <f t="shared" si="4"/>
        <v>50</v>
      </c>
      <c r="Q42" s="59">
        <f t="shared" si="5"/>
        <v>255</v>
      </c>
      <c r="R42" s="60">
        <v>0.05</v>
      </c>
      <c r="S42" s="61">
        <f t="shared" si="6"/>
        <v>242.85714285714283</v>
      </c>
      <c r="T42" s="32"/>
      <c r="U42" s="32"/>
      <c r="V42" s="32"/>
      <c r="W42" s="32"/>
      <c r="X42" s="9"/>
      <c r="Y42" s="18"/>
      <c r="Z42" s="18"/>
      <c r="AA42" s="18"/>
      <c r="AB42" s="18"/>
      <c r="AC42" s="18"/>
      <c r="AD42" s="18"/>
    </row>
    <row r="43" spans="1:30" s="2" customFormat="1">
      <c r="A43" s="50">
        <v>31</v>
      </c>
      <c r="B43" s="51" t="s">
        <v>62</v>
      </c>
      <c r="C43" s="52" t="s">
        <v>33</v>
      </c>
      <c r="D43" s="53">
        <f t="shared" si="0"/>
        <v>65</v>
      </c>
      <c r="E43" s="54">
        <v>0</v>
      </c>
      <c r="F43" s="52">
        <v>30</v>
      </c>
      <c r="G43" s="52">
        <v>35</v>
      </c>
      <c r="H43" s="53">
        <v>0</v>
      </c>
      <c r="I43" s="55">
        <v>0</v>
      </c>
      <c r="J43" s="56">
        <v>4</v>
      </c>
      <c r="K43" s="56">
        <v>4</v>
      </c>
      <c r="L43" s="57">
        <v>0</v>
      </c>
      <c r="M43" s="58">
        <f t="shared" si="1"/>
        <v>0</v>
      </c>
      <c r="N43" s="58">
        <f t="shared" si="2"/>
        <v>120</v>
      </c>
      <c r="O43" s="58">
        <f t="shared" si="3"/>
        <v>140</v>
      </c>
      <c r="P43" s="58">
        <f t="shared" si="4"/>
        <v>0</v>
      </c>
      <c r="Q43" s="59">
        <f t="shared" si="5"/>
        <v>260</v>
      </c>
      <c r="R43" s="60">
        <v>0.05</v>
      </c>
      <c r="S43" s="61">
        <f t="shared" si="6"/>
        <v>247.61904761904762</v>
      </c>
      <c r="T43" s="32"/>
      <c r="U43" s="32"/>
      <c r="V43" s="32"/>
      <c r="W43" s="32"/>
      <c r="X43" s="9"/>
      <c r="Y43" s="18"/>
      <c r="Z43" s="18"/>
      <c r="AA43" s="18"/>
      <c r="AB43" s="18"/>
      <c r="AC43" s="18"/>
      <c r="AD43" s="18"/>
    </row>
    <row r="44" spans="1:30" s="2" customFormat="1">
      <c r="A44" s="50">
        <v>32</v>
      </c>
      <c r="B44" s="51" t="s">
        <v>63</v>
      </c>
      <c r="C44" s="52" t="s">
        <v>37</v>
      </c>
      <c r="D44" s="53">
        <f t="shared" si="0"/>
        <v>65</v>
      </c>
      <c r="E44" s="54">
        <v>0</v>
      </c>
      <c r="F44" s="52">
        <v>30</v>
      </c>
      <c r="G44" s="52">
        <v>35</v>
      </c>
      <c r="H44" s="53">
        <v>0</v>
      </c>
      <c r="I44" s="55">
        <v>0</v>
      </c>
      <c r="J44" s="56">
        <v>2</v>
      </c>
      <c r="K44" s="56">
        <v>2</v>
      </c>
      <c r="L44" s="57">
        <v>0</v>
      </c>
      <c r="M44" s="58">
        <f t="shared" si="1"/>
        <v>0</v>
      </c>
      <c r="N44" s="58">
        <f t="shared" si="2"/>
        <v>60</v>
      </c>
      <c r="O44" s="58">
        <f t="shared" si="3"/>
        <v>70</v>
      </c>
      <c r="P44" s="58">
        <f t="shared" si="4"/>
        <v>0</v>
      </c>
      <c r="Q44" s="59">
        <f t="shared" si="5"/>
        <v>130</v>
      </c>
      <c r="R44" s="60">
        <v>0.05</v>
      </c>
      <c r="S44" s="61">
        <f t="shared" si="6"/>
        <v>123.80952380952381</v>
      </c>
      <c r="T44" s="32"/>
      <c r="U44" s="32"/>
      <c r="V44" s="32"/>
      <c r="W44" s="32"/>
      <c r="X44" s="9"/>
      <c r="Y44" s="18"/>
      <c r="Z44" s="18"/>
      <c r="AA44" s="18"/>
      <c r="AB44" s="18"/>
      <c r="AC44" s="18"/>
      <c r="AD44" s="18"/>
    </row>
    <row r="45" spans="1:30" s="2" customFormat="1">
      <c r="A45" s="50">
        <v>33</v>
      </c>
      <c r="B45" s="51" t="s">
        <v>64</v>
      </c>
      <c r="C45" s="52" t="s">
        <v>65</v>
      </c>
      <c r="D45" s="53">
        <f t="shared" si="0"/>
        <v>120</v>
      </c>
      <c r="E45" s="54">
        <v>0</v>
      </c>
      <c r="F45" s="52">
        <v>50</v>
      </c>
      <c r="G45" s="52">
        <v>30</v>
      </c>
      <c r="H45" s="53">
        <v>40</v>
      </c>
      <c r="I45" s="55">
        <v>0</v>
      </c>
      <c r="J45" s="56">
        <v>2</v>
      </c>
      <c r="K45" s="56">
        <v>2</v>
      </c>
      <c r="L45" s="56">
        <v>2</v>
      </c>
      <c r="M45" s="58">
        <f t="shared" ref="M45:M76" si="7">E45*I45</f>
        <v>0</v>
      </c>
      <c r="N45" s="58">
        <f t="shared" ref="N45:N76" si="8">F45*J45</f>
        <v>100</v>
      </c>
      <c r="O45" s="58">
        <f t="shared" ref="O45:O76" si="9">G45*K45</f>
        <v>60</v>
      </c>
      <c r="P45" s="58">
        <f t="shared" ref="P45:P76" si="10">H45*L45</f>
        <v>80</v>
      </c>
      <c r="Q45" s="59">
        <f t="shared" ref="Q45:Q76" si="11">M45+N45+O45+P45</f>
        <v>240</v>
      </c>
      <c r="R45" s="60">
        <v>0.05</v>
      </c>
      <c r="S45" s="61">
        <f t="shared" ref="S45:S76" si="12">Q45/(1+R45)</f>
        <v>228.57142857142856</v>
      </c>
      <c r="T45" s="32"/>
      <c r="U45" s="32"/>
      <c r="V45" s="32"/>
      <c r="W45" s="32"/>
      <c r="X45" s="9"/>
      <c r="Y45" s="18"/>
      <c r="Z45" s="18"/>
      <c r="AA45" s="18"/>
      <c r="AB45" s="18"/>
      <c r="AC45" s="18"/>
      <c r="AD45" s="18"/>
    </row>
    <row r="46" spans="1:30" s="2" customFormat="1">
      <c r="A46" s="50">
        <v>34</v>
      </c>
      <c r="B46" s="65" t="s">
        <v>66</v>
      </c>
      <c r="C46" s="52" t="s">
        <v>30</v>
      </c>
      <c r="D46" s="53">
        <f t="shared" si="0"/>
        <v>380</v>
      </c>
      <c r="E46" s="54">
        <v>90</v>
      </c>
      <c r="F46" s="52">
        <v>90</v>
      </c>
      <c r="G46" s="52">
        <v>80</v>
      </c>
      <c r="H46" s="53">
        <v>120</v>
      </c>
      <c r="I46" s="55">
        <v>1.8</v>
      </c>
      <c r="J46" s="56">
        <v>2.2000000000000002</v>
      </c>
      <c r="K46" s="56">
        <v>2</v>
      </c>
      <c r="L46" s="57">
        <v>2.5</v>
      </c>
      <c r="M46" s="58">
        <f t="shared" si="7"/>
        <v>162</v>
      </c>
      <c r="N46" s="58">
        <f t="shared" si="8"/>
        <v>198.00000000000003</v>
      </c>
      <c r="O46" s="58">
        <f t="shared" si="9"/>
        <v>160</v>
      </c>
      <c r="P46" s="58">
        <f t="shared" si="10"/>
        <v>300</v>
      </c>
      <c r="Q46" s="59">
        <f t="shared" si="11"/>
        <v>820</v>
      </c>
      <c r="R46" s="60">
        <v>0.05</v>
      </c>
      <c r="S46" s="61">
        <f t="shared" si="12"/>
        <v>780.95238095238096</v>
      </c>
      <c r="T46" s="32"/>
      <c r="U46" s="32"/>
      <c r="V46" s="32"/>
      <c r="W46" s="32"/>
      <c r="X46" s="9"/>
      <c r="Y46" s="18"/>
      <c r="Z46" s="18"/>
      <c r="AA46" s="18"/>
      <c r="AB46" s="18"/>
      <c r="AC46" s="18"/>
      <c r="AD46" s="18"/>
    </row>
    <row r="47" spans="1:30" s="2" customFormat="1">
      <c r="A47" s="50">
        <v>35</v>
      </c>
      <c r="B47" s="51" t="s">
        <v>67</v>
      </c>
      <c r="C47" s="52" t="s">
        <v>65</v>
      </c>
      <c r="D47" s="53">
        <f t="shared" si="0"/>
        <v>16</v>
      </c>
      <c r="E47" s="54">
        <v>0</v>
      </c>
      <c r="F47" s="52">
        <v>10</v>
      </c>
      <c r="G47" s="52">
        <v>6</v>
      </c>
      <c r="H47" s="53">
        <v>0</v>
      </c>
      <c r="I47" s="55">
        <v>0</v>
      </c>
      <c r="J47" s="56">
        <v>2</v>
      </c>
      <c r="K47" s="56">
        <v>2</v>
      </c>
      <c r="L47" s="57">
        <v>0</v>
      </c>
      <c r="M47" s="58">
        <f t="shared" si="7"/>
        <v>0</v>
      </c>
      <c r="N47" s="58">
        <f t="shared" si="8"/>
        <v>20</v>
      </c>
      <c r="O47" s="58">
        <f t="shared" si="9"/>
        <v>12</v>
      </c>
      <c r="P47" s="58">
        <f t="shared" si="10"/>
        <v>0</v>
      </c>
      <c r="Q47" s="59">
        <f t="shared" si="11"/>
        <v>32</v>
      </c>
      <c r="R47" s="60">
        <v>0.05</v>
      </c>
      <c r="S47" s="61">
        <f t="shared" si="12"/>
        <v>30.476190476190474</v>
      </c>
      <c r="T47" s="32"/>
      <c r="U47" s="32"/>
      <c r="V47" s="32"/>
      <c r="W47" s="32"/>
      <c r="X47" s="9"/>
      <c r="Y47" s="18"/>
      <c r="Z47" s="18"/>
      <c r="AA47" s="18"/>
      <c r="AB47" s="18"/>
      <c r="AC47" s="18"/>
      <c r="AD47" s="18"/>
    </row>
    <row r="48" spans="1:30" s="2" customFormat="1">
      <c r="A48" s="50">
        <v>36</v>
      </c>
      <c r="B48" s="51" t="s">
        <v>68</v>
      </c>
      <c r="C48" s="52" t="s">
        <v>30</v>
      </c>
      <c r="D48" s="53">
        <f t="shared" si="0"/>
        <v>330</v>
      </c>
      <c r="E48" s="54">
        <v>150</v>
      </c>
      <c r="F48" s="52">
        <v>30</v>
      </c>
      <c r="G48" s="52">
        <v>0</v>
      </c>
      <c r="H48" s="53">
        <v>150</v>
      </c>
      <c r="I48" s="55">
        <v>6.5</v>
      </c>
      <c r="J48" s="56">
        <v>6.5</v>
      </c>
      <c r="K48" s="56">
        <v>0</v>
      </c>
      <c r="L48" s="57">
        <v>6.5</v>
      </c>
      <c r="M48" s="58">
        <f t="shared" si="7"/>
        <v>975</v>
      </c>
      <c r="N48" s="58">
        <f t="shared" si="8"/>
        <v>195</v>
      </c>
      <c r="O48" s="58">
        <f t="shared" si="9"/>
        <v>0</v>
      </c>
      <c r="P48" s="58">
        <f t="shared" si="10"/>
        <v>975</v>
      </c>
      <c r="Q48" s="59">
        <f t="shared" si="11"/>
        <v>2145</v>
      </c>
      <c r="R48" s="60">
        <v>0.05</v>
      </c>
      <c r="S48" s="61">
        <f t="shared" si="12"/>
        <v>2042.8571428571427</v>
      </c>
      <c r="T48" s="32"/>
      <c r="U48" s="32"/>
      <c r="V48" s="32"/>
      <c r="W48" s="32"/>
      <c r="X48" s="9"/>
      <c r="Y48" s="18"/>
      <c r="Z48" s="18"/>
      <c r="AA48" s="18"/>
      <c r="AB48" s="18"/>
      <c r="AC48" s="18"/>
      <c r="AD48" s="18"/>
    </row>
    <row r="49" spans="1:30" s="2" customFormat="1">
      <c r="A49" s="50">
        <v>37</v>
      </c>
      <c r="B49" s="51" t="s">
        <v>69</v>
      </c>
      <c r="C49" s="52" t="s">
        <v>30</v>
      </c>
      <c r="D49" s="53">
        <f t="shared" si="0"/>
        <v>55</v>
      </c>
      <c r="E49" s="54">
        <v>0</v>
      </c>
      <c r="F49" s="52">
        <v>25</v>
      </c>
      <c r="G49" s="52">
        <v>30</v>
      </c>
      <c r="H49" s="53">
        <v>0</v>
      </c>
      <c r="I49" s="55">
        <v>0</v>
      </c>
      <c r="J49" s="56">
        <v>6</v>
      </c>
      <c r="K49" s="56">
        <v>6</v>
      </c>
      <c r="L49" s="57">
        <v>6</v>
      </c>
      <c r="M49" s="58">
        <f t="shared" si="7"/>
        <v>0</v>
      </c>
      <c r="N49" s="58">
        <f t="shared" si="8"/>
        <v>150</v>
      </c>
      <c r="O49" s="58">
        <f t="shared" si="9"/>
        <v>180</v>
      </c>
      <c r="P49" s="58">
        <f t="shared" si="10"/>
        <v>0</v>
      </c>
      <c r="Q49" s="59">
        <f t="shared" si="11"/>
        <v>330</v>
      </c>
      <c r="R49" s="60">
        <v>0.05</v>
      </c>
      <c r="S49" s="61">
        <f t="shared" si="12"/>
        <v>314.28571428571428</v>
      </c>
      <c r="T49" s="32"/>
      <c r="U49" s="32"/>
      <c r="V49" s="32"/>
      <c r="W49" s="32"/>
      <c r="X49" s="9"/>
      <c r="Y49" s="18"/>
      <c r="Z49" s="18"/>
      <c r="AA49" s="18"/>
      <c r="AB49" s="18"/>
      <c r="AC49" s="18"/>
      <c r="AD49" s="18"/>
    </row>
    <row r="50" spans="1:30" s="2" customFormat="1">
      <c r="A50" s="50">
        <v>38</v>
      </c>
      <c r="B50" s="51" t="s">
        <v>70</v>
      </c>
      <c r="C50" s="52" t="s">
        <v>30</v>
      </c>
      <c r="D50" s="53">
        <f t="shared" si="0"/>
        <v>89</v>
      </c>
      <c r="E50" s="54">
        <v>30</v>
      </c>
      <c r="F50" s="52">
        <v>20</v>
      </c>
      <c r="G50" s="52">
        <v>9</v>
      </c>
      <c r="H50" s="53">
        <v>30</v>
      </c>
      <c r="I50" s="55">
        <v>7</v>
      </c>
      <c r="J50" s="56">
        <v>7</v>
      </c>
      <c r="K50" s="56">
        <v>6</v>
      </c>
      <c r="L50" s="57">
        <v>7</v>
      </c>
      <c r="M50" s="58">
        <f t="shared" si="7"/>
        <v>210</v>
      </c>
      <c r="N50" s="58">
        <f t="shared" si="8"/>
        <v>140</v>
      </c>
      <c r="O50" s="58">
        <f t="shared" si="9"/>
        <v>54</v>
      </c>
      <c r="P50" s="58">
        <f t="shared" si="10"/>
        <v>210</v>
      </c>
      <c r="Q50" s="59">
        <f t="shared" si="11"/>
        <v>614</v>
      </c>
      <c r="R50" s="60">
        <v>0.05</v>
      </c>
      <c r="S50" s="61">
        <f t="shared" si="12"/>
        <v>584.7619047619047</v>
      </c>
      <c r="T50" s="32"/>
      <c r="U50" s="32"/>
      <c r="V50" s="32"/>
      <c r="W50" s="32"/>
      <c r="X50" s="9"/>
      <c r="Y50" s="18"/>
      <c r="Z50" s="18"/>
      <c r="AA50" s="18"/>
      <c r="AB50" s="18"/>
      <c r="AC50" s="18"/>
      <c r="AD50" s="18"/>
    </row>
    <row r="51" spans="1:30" s="2" customFormat="1" ht="16.5" customHeight="1">
      <c r="A51" s="50">
        <v>39</v>
      </c>
      <c r="B51" s="51" t="s">
        <v>71</v>
      </c>
      <c r="C51" s="52" t="s">
        <v>30</v>
      </c>
      <c r="D51" s="53">
        <f t="shared" si="0"/>
        <v>35</v>
      </c>
      <c r="E51" s="54">
        <v>0</v>
      </c>
      <c r="F51" s="52">
        <v>15</v>
      </c>
      <c r="G51" s="52">
        <v>20</v>
      </c>
      <c r="H51" s="53">
        <v>0</v>
      </c>
      <c r="I51" s="55">
        <v>0</v>
      </c>
      <c r="J51" s="56">
        <v>9</v>
      </c>
      <c r="K51" s="56">
        <v>9</v>
      </c>
      <c r="L51" s="57">
        <v>0</v>
      </c>
      <c r="M51" s="58">
        <f t="shared" si="7"/>
        <v>0</v>
      </c>
      <c r="N51" s="58">
        <f t="shared" si="8"/>
        <v>135</v>
      </c>
      <c r="O51" s="58">
        <f t="shared" si="9"/>
        <v>180</v>
      </c>
      <c r="P51" s="58">
        <f t="shared" si="10"/>
        <v>0</v>
      </c>
      <c r="Q51" s="59">
        <f t="shared" si="11"/>
        <v>315</v>
      </c>
      <c r="R51" s="60">
        <v>0.05</v>
      </c>
      <c r="S51" s="61">
        <f t="shared" si="12"/>
        <v>300</v>
      </c>
      <c r="T51" s="32"/>
      <c r="U51" s="32"/>
      <c r="V51" s="32"/>
      <c r="W51" s="32"/>
      <c r="X51" s="9"/>
      <c r="Y51" s="18"/>
      <c r="Z51" s="18"/>
      <c r="AA51" s="18"/>
      <c r="AB51" s="18"/>
      <c r="AC51" s="18"/>
      <c r="AD51" s="18"/>
    </row>
    <row r="52" spans="1:30" s="2" customFormat="1">
      <c r="A52" s="50">
        <v>40</v>
      </c>
      <c r="B52" s="51" t="s">
        <v>72</v>
      </c>
      <c r="C52" s="52" t="s">
        <v>30</v>
      </c>
      <c r="D52" s="53">
        <f t="shared" si="0"/>
        <v>163</v>
      </c>
      <c r="E52" s="54">
        <v>45</v>
      </c>
      <c r="F52" s="52">
        <v>40</v>
      </c>
      <c r="G52" s="52">
        <v>28</v>
      </c>
      <c r="H52" s="53">
        <v>50</v>
      </c>
      <c r="I52" s="55">
        <v>10</v>
      </c>
      <c r="J52" s="56">
        <v>11</v>
      </c>
      <c r="K52" s="56">
        <v>5</v>
      </c>
      <c r="L52" s="57">
        <v>10</v>
      </c>
      <c r="M52" s="58">
        <f t="shared" si="7"/>
        <v>450</v>
      </c>
      <c r="N52" s="58">
        <f t="shared" si="8"/>
        <v>440</v>
      </c>
      <c r="O52" s="58">
        <f t="shared" si="9"/>
        <v>140</v>
      </c>
      <c r="P52" s="58">
        <f t="shared" si="10"/>
        <v>500</v>
      </c>
      <c r="Q52" s="59">
        <f t="shared" si="11"/>
        <v>1530</v>
      </c>
      <c r="R52" s="60">
        <v>0.05</v>
      </c>
      <c r="S52" s="61">
        <f t="shared" si="12"/>
        <v>1457.1428571428571</v>
      </c>
      <c r="T52" s="32"/>
      <c r="U52" s="32"/>
      <c r="V52" s="32"/>
      <c r="W52" s="32"/>
      <c r="X52" s="9"/>
      <c r="Y52" s="18"/>
      <c r="Z52" s="18"/>
      <c r="AA52" s="18"/>
      <c r="AB52" s="18"/>
      <c r="AC52" s="18"/>
      <c r="AD52" s="18"/>
    </row>
    <row r="53" spans="1:30" s="2" customFormat="1">
      <c r="A53" s="50">
        <v>41</v>
      </c>
      <c r="B53" s="51" t="s">
        <v>73</v>
      </c>
      <c r="C53" s="52" t="s">
        <v>30</v>
      </c>
      <c r="D53" s="53">
        <f t="shared" si="0"/>
        <v>70</v>
      </c>
      <c r="E53" s="54">
        <v>0</v>
      </c>
      <c r="F53" s="52">
        <v>20</v>
      </c>
      <c r="G53" s="52">
        <v>25</v>
      </c>
      <c r="H53" s="53">
        <v>25</v>
      </c>
      <c r="I53" s="55">
        <v>0</v>
      </c>
      <c r="J53" s="56">
        <v>5</v>
      </c>
      <c r="K53" s="56">
        <v>3</v>
      </c>
      <c r="L53" s="57">
        <v>5</v>
      </c>
      <c r="M53" s="58">
        <f t="shared" si="7"/>
        <v>0</v>
      </c>
      <c r="N53" s="58">
        <f t="shared" si="8"/>
        <v>100</v>
      </c>
      <c r="O53" s="58">
        <f t="shared" si="9"/>
        <v>75</v>
      </c>
      <c r="P53" s="58">
        <f t="shared" si="10"/>
        <v>125</v>
      </c>
      <c r="Q53" s="59">
        <f t="shared" si="11"/>
        <v>300</v>
      </c>
      <c r="R53" s="60">
        <v>0.05</v>
      </c>
      <c r="S53" s="61">
        <f t="shared" si="12"/>
        <v>285.71428571428572</v>
      </c>
      <c r="T53" s="32"/>
      <c r="U53" s="32"/>
      <c r="V53" s="32"/>
      <c r="W53" s="32"/>
      <c r="X53" s="9"/>
      <c r="Y53" s="18"/>
      <c r="Z53" s="18"/>
      <c r="AA53" s="18"/>
      <c r="AB53" s="18"/>
      <c r="AC53" s="18"/>
      <c r="AD53" s="18"/>
    </row>
    <row r="54" spans="1:30" s="2" customFormat="1">
      <c r="A54" s="50">
        <v>42</v>
      </c>
      <c r="B54" s="51" t="s">
        <v>74</v>
      </c>
      <c r="C54" s="52" t="s">
        <v>33</v>
      </c>
      <c r="D54" s="53">
        <f t="shared" si="0"/>
        <v>210</v>
      </c>
      <c r="E54" s="54">
        <v>50</v>
      </c>
      <c r="F54" s="52">
        <v>40</v>
      </c>
      <c r="G54" s="52">
        <v>20</v>
      </c>
      <c r="H54" s="53">
        <v>100</v>
      </c>
      <c r="I54" s="55">
        <v>2</v>
      </c>
      <c r="J54" s="56">
        <v>2.5</v>
      </c>
      <c r="K54" s="56">
        <v>2</v>
      </c>
      <c r="L54" s="57">
        <v>2.5</v>
      </c>
      <c r="M54" s="58">
        <f t="shared" si="7"/>
        <v>100</v>
      </c>
      <c r="N54" s="58">
        <f t="shared" si="8"/>
        <v>100</v>
      </c>
      <c r="O54" s="58">
        <f t="shared" si="9"/>
        <v>40</v>
      </c>
      <c r="P54" s="58">
        <f t="shared" si="10"/>
        <v>250</v>
      </c>
      <c r="Q54" s="59">
        <f t="shared" si="11"/>
        <v>490</v>
      </c>
      <c r="R54" s="60">
        <v>0.05</v>
      </c>
      <c r="S54" s="61">
        <f t="shared" si="12"/>
        <v>466.66666666666663</v>
      </c>
      <c r="T54" s="32"/>
      <c r="U54" s="32"/>
      <c r="V54" s="32"/>
      <c r="W54" s="32"/>
      <c r="X54" s="9"/>
      <c r="Y54" s="18"/>
      <c r="Z54" s="18"/>
      <c r="AA54" s="18"/>
      <c r="AB54" s="18"/>
      <c r="AC54" s="18"/>
      <c r="AD54" s="18"/>
    </row>
    <row r="55" spans="1:30" s="2" customFormat="1">
      <c r="A55" s="50">
        <v>43</v>
      </c>
      <c r="B55" s="51" t="s">
        <v>75</v>
      </c>
      <c r="C55" s="52" t="s">
        <v>30</v>
      </c>
      <c r="D55" s="53">
        <f t="shared" si="0"/>
        <v>75</v>
      </c>
      <c r="E55" s="54">
        <v>20</v>
      </c>
      <c r="F55" s="52">
        <v>20</v>
      </c>
      <c r="G55" s="52">
        <v>10</v>
      </c>
      <c r="H55" s="53">
        <v>25</v>
      </c>
      <c r="I55" s="55">
        <v>5</v>
      </c>
      <c r="J55" s="56">
        <v>5</v>
      </c>
      <c r="K55" s="56">
        <v>1</v>
      </c>
      <c r="L55" s="57">
        <v>5</v>
      </c>
      <c r="M55" s="58">
        <f t="shared" si="7"/>
        <v>100</v>
      </c>
      <c r="N55" s="58">
        <f t="shared" si="8"/>
        <v>100</v>
      </c>
      <c r="O55" s="58">
        <f t="shared" si="9"/>
        <v>10</v>
      </c>
      <c r="P55" s="58">
        <f t="shared" si="10"/>
        <v>125</v>
      </c>
      <c r="Q55" s="59">
        <f t="shared" si="11"/>
        <v>335</v>
      </c>
      <c r="R55" s="60">
        <v>0.05</v>
      </c>
      <c r="S55" s="61">
        <f t="shared" si="12"/>
        <v>319.04761904761904</v>
      </c>
      <c r="T55" s="32"/>
      <c r="U55" s="32"/>
      <c r="V55" s="32"/>
      <c r="W55" s="32"/>
      <c r="X55" s="9"/>
      <c r="Y55" s="18"/>
      <c r="Z55" s="18"/>
      <c r="AA55" s="18"/>
      <c r="AB55" s="18"/>
      <c r="AC55" s="18"/>
      <c r="AD55" s="18"/>
    </row>
    <row r="56" spans="1:30" s="2" customFormat="1">
      <c r="A56" s="50">
        <v>44</v>
      </c>
      <c r="B56" s="51" t="s">
        <v>76</v>
      </c>
      <c r="C56" s="52" t="s">
        <v>33</v>
      </c>
      <c r="D56" s="53">
        <f t="shared" si="0"/>
        <v>20</v>
      </c>
      <c r="E56" s="54">
        <v>0</v>
      </c>
      <c r="F56" s="52">
        <v>10</v>
      </c>
      <c r="G56" s="52">
        <v>10</v>
      </c>
      <c r="H56" s="53">
        <v>0</v>
      </c>
      <c r="I56" s="55">
        <v>0</v>
      </c>
      <c r="J56" s="56">
        <v>2.5</v>
      </c>
      <c r="K56" s="56">
        <v>2</v>
      </c>
      <c r="L56" s="57"/>
      <c r="M56" s="58">
        <f t="shared" si="7"/>
        <v>0</v>
      </c>
      <c r="N56" s="58">
        <f t="shared" si="8"/>
        <v>25</v>
      </c>
      <c r="O56" s="58">
        <f t="shared" si="9"/>
        <v>20</v>
      </c>
      <c r="P56" s="58">
        <f t="shared" si="10"/>
        <v>0</v>
      </c>
      <c r="Q56" s="59">
        <f t="shared" si="11"/>
        <v>45</v>
      </c>
      <c r="R56" s="60">
        <v>0.05</v>
      </c>
      <c r="S56" s="61">
        <f t="shared" si="12"/>
        <v>42.857142857142854</v>
      </c>
      <c r="T56" s="32"/>
      <c r="U56" s="32"/>
      <c r="V56" s="32"/>
      <c r="W56" s="32"/>
      <c r="X56" s="9"/>
      <c r="Y56" s="18"/>
      <c r="Z56" s="18"/>
      <c r="AA56" s="18"/>
      <c r="AB56" s="18"/>
      <c r="AC56" s="18"/>
      <c r="AD56" s="18"/>
    </row>
    <row r="57" spans="1:30" s="2" customFormat="1">
      <c r="A57" s="50">
        <v>45</v>
      </c>
      <c r="B57" s="51" t="s">
        <v>77</v>
      </c>
      <c r="C57" s="52" t="s">
        <v>30</v>
      </c>
      <c r="D57" s="53">
        <f t="shared" si="0"/>
        <v>95</v>
      </c>
      <c r="E57" s="54">
        <v>30</v>
      </c>
      <c r="F57" s="52">
        <v>25</v>
      </c>
      <c r="G57" s="52">
        <v>10</v>
      </c>
      <c r="H57" s="53">
        <v>30</v>
      </c>
      <c r="I57" s="55">
        <v>9</v>
      </c>
      <c r="J57" s="56">
        <v>9</v>
      </c>
      <c r="K57" s="56">
        <v>8</v>
      </c>
      <c r="L57" s="57">
        <v>9</v>
      </c>
      <c r="M57" s="58">
        <f t="shared" si="7"/>
        <v>270</v>
      </c>
      <c r="N57" s="58">
        <f t="shared" si="8"/>
        <v>225</v>
      </c>
      <c r="O57" s="58">
        <f t="shared" si="9"/>
        <v>80</v>
      </c>
      <c r="P57" s="58">
        <f t="shared" si="10"/>
        <v>270</v>
      </c>
      <c r="Q57" s="59">
        <f t="shared" si="11"/>
        <v>845</v>
      </c>
      <c r="R57" s="60">
        <v>0.05</v>
      </c>
      <c r="S57" s="61">
        <f t="shared" si="12"/>
        <v>804.7619047619047</v>
      </c>
      <c r="T57" s="32"/>
      <c r="U57" s="32"/>
      <c r="V57" s="32"/>
      <c r="W57" s="32"/>
      <c r="X57" s="9"/>
      <c r="Y57" s="18"/>
      <c r="Z57" s="18"/>
      <c r="AA57" s="18"/>
      <c r="AB57" s="18"/>
      <c r="AC57" s="18"/>
      <c r="AD57" s="18"/>
    </row>
    <row r="58" spans="1:30" s="2" customFormat="1">
      <c r="A58" s="50">
        <v>46</v>
      </c>
      <c r="B58" s="66" t="s">
        <v>78</v>
      </c>
      <c r="C58" s="52" t="s">
        <v>30</v>
      </c>
      <c r="D58" s="53">
        <f t="shared" si="0"/>
        <v>225</v>
      </c>
      <c r="E58" s="54">
        <v>65</v>
      </c>
      <c r="F58" s="52">
        <v>65</v>
      </c>
      <c r="G58" s="52">
        <v>30</v>
      </c>
      <c r="H58" s="53">
        <v>65</v>
      </c>
      <c r="I58" s="55">
        <v>6</v>
      </c>
      <c r="J58" s="56">
        <v>7</v>
      </c>
      <c r="K58" s="56">
        <v>4</v>
      </c>
      <c r="L58" s="57">
        <v>6</v>
      </c>
      <c r="M58" s="58">
        <f t="shared" si="7"/>
        <v>390</v>
      </c>
      <c r="N58" s="58">
        <f t="shared" si="8"/>
        <v>455</v>
      </c>
      <c r="O58" s="58">
        <f t="shared" si="9"/>
        <v>120</v>
      </c>
      <c r="P58" s="58">
        <f t="shared" si="10"/>
        <v>390</v>
      </c>
      <c r="Q58" s="59">
        <f t="shared" si="11"/>
        <v>1355</v>
      </c>
      <c r="R58" s="60">
        <v>0.05</v>
      </c>
      <c r="S58" s="61">
        <f t="shared" si="12"/>
        <v>1290.4761904761904</v>
      </c>
      <c r="T58" s="32"/>
      <c r="U58" s="32"/>
      <c r="V58" s="32"/>
      <c r="W58" s="32"/>
      <c r="X58" s="9"/>
      <c r="Y58" s="18"/>
      <c r="Z58" s="18"/>
      <c r="AA58" s="18"/>
      <c r="AB58" s="18"/>
      <c r="AC58" s="18"/>
      <c r="AD58" s="18"/>
    </row>
    <row r="59" spans="1:30" s="2" customFormat="1">
      <c r="A59" s="50">
        <v>47</v>
      </c>
      <c r="B59" s="51" t="s">
        <v>79</v>
      </c>
      <c r="C59" s="52" t="s">
        <v>30</v>
      </c>
      <c r="D59" s="53">
        <v>5</v>
      </c>
      <c r="E59" s="54">
        <v>5</v>
      </c>
      <c r="F59" s="52">
        <v>5</v>
      </c>
      <c r="G59" s="52">
        <v>4</v>
      </c>
      <c r="H59" s="53">
        <v>3</v>
      </c>
      <c r="I59" s="55">
        <v>10</v>
      </c>
      <c r="J59" s="56">
        <v>10</v>
      </c>
      <c r="K59" s="56">
        <v>5</v>
      </c>
      <c r="L59" s="57">
        <v>10</v>
      </c>
      <c r="M59" s="58">
        <f t="shared" si="7"/>
        <v>50</v>
      </c>
      <c r="N59" s="58">
        <f t="shared" si="8"/>
        <v>50</v>
      </c>
      <c r="O59" s="58">
        <f t="shared" si="9"/>
        <v>20</v>
      </c>
      <c r="P59" s="58">
        <f t="shared" si="10"/>
        <v>30</v>
      </c>
      <c r="Q59" s="59">
        <f t="shared" si="11"/>
        <v>150</v>
      </c>
      <c r="R59" s="60">
        <v>0.05</v>
      </c>
      <c r="S59" s="61">
        <f t="shared" si="12"/>
        <v>142.85714285714286</v>
      </c>
      <c r="T59" s="32"/>
      <c r="U59" s="32"/>
      <c r="V59" s="32"/>
      <c r="W59" s="32"/>
      <c r="X59" s="9"/>
      <c r="Y59" s="18"/>
      <c r="Z59" s="18"/>
      <c r="AA59" s="18"/>
      <c r="AB59" s="18"/>
      <c r="AC59" s="18"/>
      <c r="AD59" s="18"/>
    </row>
    <row r="60" spans="1:30" s="2" customFormat="1">
      <c r="A60" s="50">
        <v>48</v>
      </c>
      <c r="B60" s="51" t="s">
        <v>80</v>
      </c>
      <c r="C60" s="52" t="s">
        <v>30</v>
      </c>
      <c r="D60" s="53">
        <v>5</v>
      </c>
      <c r="E60" s="54">
        <v>5</v>
      </c>
      <c r="F60" s="52">
        <v>5</v>
      </c>
      <c r="G60" s="52">
        <v>4</v>
      </c>
      <c r="H60" s="53">
        <v>5</v>
      </c>
      <c r="I60" s="55">
        <v>10</v>
      </c>
      <c r="J60" s="56">
        <v>10</v>
      </c>
      <c r="K60" s="56">
        <v>5</v>
      </c>
      <c r="L60" s="57">
        <v>10</v>
      </c>
      <c r="M60" s="58">
        <f t="shared" si="7"/>
        <v>50</v>
      </c>
      <c r="N60" s="58">
        <f t="shared" si="8"/>
        <v>50</v>
      </c>
      <c r="O60" s="58">
        <f t="shared" si="9"/>
        <v>20</v>
      </c>
      <c r="P60" s="58">
        <f t="shared" si="10"/>
        <v>50</v>
      </c>
      <c r="Q60" s="59">
        <f t="shared" si="11"/>
        <v>170</v>
      </c>
      <c r="R60" s="60">
        <v>0.05</v>
      </c>
      <c r="S60" s="61">
        <f t="shared" si="12"/>
        <v>161.9047619047619</v>
      </c>
      <c r="T60" s="32"/>
      <c r="U60" s="32"/>
      <c r="V60" s="32"/>
      <c r="W60" s="32"/>
      <c r="X60" s="9"/>
      <c r="Y60" s="18"/>
      <c r="Z60" s="18"/>
      <c r="AA60" s="18"/>
      <c r="AB60" s="18"/>
      <c r="AC60" s="18"/>
      <c r="AD60" s="18"/>
    </row>
    <row r="61" spans="1:30" s="2" customFormat="1">
      <c r="A61" s="50">
        <v>49</v>
      </c>
      <c r="B61" s="51" t="s">
        <v>81</v>
      </c>
      <c r="C61" s="52" t="s">
        <v>30</v>
      </c>
      <c r="D61" s="53">
        <f t="shared" ref="D61:D86" si="13">SUM(H61,G61,F61,E61)</f>
        <v>14.5</v>
      </c>
      <c r="E61" s="54">
        <v>2.5</v>
      </c>
      <c r="F61" s="52">
        <v>3</v>
      </c>
      <c r="G61" s="52">
        <v>4</v>
      </c>
      <c r="H61" s="53">
        <v>5</v>
      </c>
      <c r="I61" s="55">
        <v>10</v>
      </c>
      <c r="J61" s="56">
        <v>10</v>
      </c>
      <c r="K61" s="56">
        <v>5</v>
      </c>
      <c r="L61" s="57">
        <v>10</v>
      </c>
      <c r="M61" s="58">
        <f t="shared" si="7"/>
        <v>25</v>
      </c>
      <c r="N61" s="58">
        <f t="shared" si="8"/>
        <v>30</v>
      </c>
      <c r="O61" s="58">
        <f t="shared" si="9"/>
        <v>20</v>
      </c>
      <c r="P61" s="58">
        <f t="shared" si="10"/>
        <v>50</v>
      </c>
      <c r="Q61" s="59">
        <f t="shared" si="11"/>
        <v>125</v>
      </c>
      <c r="R61" s="60">
        <v>0.05</v>
      </c>
      <c r="S61" s="61">
        <f t="shared" si="12"/>
        <v>119.04761904761904</v>
      </c>
      <c r="T61" s="32"/>
      <c r="U61" s="32"/>
      <c r="V61" s="32"/>
      <c r="W61" s="32"/>
      <c r="X61" s="9"/>
      <c r="Y61" s="18"/>
      <c r="Z61" s="18"/>
      <c r="AA61" s="18"/>
      <c r="AB61" s="18"/>
      <c r="AC61" s="18"/>
      <c r="AD61" s="18"/>
    </row>
    <row r="62" spans="1:30" s="2" customFormat="1">
      <c r="A62" s="50">
        <v>50</v>
      </c>
      <c r="B62" s="51" t="s">
        <v>82</v>
      </c>
      <c r="C62" s="52" t="s">
        <v>30</v>
      </c>
      <c r="D62" s="53">
        <f t="shared" si="13"/>
        <v>29</v>
      </c>
      <c r="E62" s="54">
        <v>5</v>
      </c>
      <c r="F62" s="52">
        <v>5</v>
      </c>
      <c r="G62" s="52">
        <v>4</v>
      </c>
      <c r="H62" s="53">
        <v>15</v>
      </c>
      <c r="I62" s="55">
        <v>1</v>
      </c>
      <c r="J62" s="56">
        <v>1</v>
      </c>
      <c r="K62" s="56">
        <v>5</v>
      </c>
      <c r="L62" s="57">
        <v>5</v>
      </c>
      <c r="M62" s="58">
        <f t="shared" si="7"/>
        <v>5</v>
      </c>
      <c r="N62" s="58">
        <f t="shared" si="8"/>
        <v>5</v>
      </c>
      <c r="O62" s="58">
        <f t="shared" si="9"/>
        <v>20</v>
      </c>
      <c r="P62" s="58">
        <f t="shared" si="10"/>
        <v>75</v>
      </c>
      <c r="Q62" s="59">
        <f t="shared" si="11"/>
        <v>105</v>
      </c>
      <c r="R62" s="60">
        <v>0.05</v>
      </c>
      <c r="S62" s="61">
        <f t="shared" si="12"/>
        <v>100</v>
      </c>
      <c r="T62" s="32"/>
      <c r="U62" s="32"/>
      <c r="V62" s="32"/>
      <c r="W62" s="32"/>
      <c r="X62" s="9"/>
      <c r="Y62" s="18"/>
      <c r="Z62" s="18"/>
      <c r="AA62" s="18"/>
      <c r="AB62" s="18"/>
      <c r="AC62" s="18"/>
      <c r="AD62" s="18"/>
    </row>
    <row r="63" spans="1:30" s="2" customFormat="1">
      <c r="A63" s="50">
        <v>51</v>
      </c>
      <c r="B63" s="51" t="s">
        <v>83</v>
      </c>
      <c r="C63" s="52" t="s">
        <v>30</v>
      </c>
      <c r="D63" s="53">
        <f t="shared" si="13"/>
        <v>91</v>
      </c>
      <c r="E63" s="54">
        <v>18</v>
      </c>
      <c r="F63" s="52">
        <v>18</v>
      </c>
      <c r="G63" s="52">
        <v>25</v>
      </c>
      <c r="H63" s="53">
        <v>30</v>
      </c>
      <c r="I63" s="55">
        <v>5</v>
      </c>
      <c r="J63" s="56">
        <v>5</v>
      </c>
      <c r="K63" s="56">
        <v>3</v>
      </c>
      <c r="L63" s="57">
        <v>5</v>
      </c>
      <c r="M63" s="58">
        <f t="shared" si="7"/>
        <v>90</v>
      </c>
      <c r="N63" s="58">
        <f t="shared" si="8"/>
        <v>90</v>
      </c>
      <c r="O63" s="58">
        <f t="shared" si="9"/>
        <v>75</v>
      </c>
      <c r="P63" s="58">
        <f t="shared" si="10"/>
        <v>150</v>
      </c>
      <c r="Q63" s="59">
        <f t="shared" si="11"/>
        <v>405</v>
      </c>
      <c r="R63" s="60">
        <v>0.05</v>
      </c>
      <c r="S63" s="61">
        <f t="shared" si="12"/>
        <v>385.71428571428572</v>
      </c>
      <c r="T63" s="32"/>
      <c r="U63" s="32"/>
      <c r="V63" s="32"/>
      <c r="W63" s="32"/>
      <c r="X63" s="9"/>
      <c r="Y63" s="18"/>
      <c r="Z63" s="18"/>
      <c r="AA63" s="18"/>
      <c r="AB63" s="18"/>
      <c r="AC63" s="18"/>
      <c r="AD63" s="18"/>
    </row>
    <row r="64" spans="1:30" s="2" customFormat="1">
      <c r="A64" s="50">
        <v>52</v>
      </c>
      <c r="B64" s="51" t="s">
        <v>84</v>
      </c>
      <c r="C64" s="52" t="s">
        <v>30</v>
      </c>
      <c r="D64" s="53">
        <f t="shared" si="13"/>
        <v>165</v>
      </c>
      <c r="E64" s="54">
        <v>70</v>
      </c>
      <c r="F64" s="52">
        <v>45</v>
      </c>
      <c r="G64" s="52">
        <v>0</v>
      </c>
      <c r="H64" s="53">
        <v>50</v>
      </c>
      <c r="I64" s="55">
        <v>6</v>
      </c>
      <c r="J64" s="56">
        <v>6.5</v>
      </c>
      <c r="K64" s="56">
        <v>0</v>
      </c>
      <c r="L64" s="57">
        <v>6.5</v>
      </c>
      <c r="M64" s="58">
        <f t="shared" si="7"/>
        <v>420</v>
      </c>
      <c r="N64" s="58">
        <f t="shared" si="8"/>
        <v>292.5</v>
      </c>
      <c r="O64" s="58">
        <f t="shared" si="9"/>
        <v>0</v>
      </c>
      <c r="P64" s="58">
        <f t="shared" si="10"/>
        <v>325</v>
      </c>
      <c r="Q64" s="59">
        <f t="shared" si="11"/>
        <v>1037.5</v>
      </c>
      <c r="R64" s="60">
        <v>0.05</v>
      </c>
      <c r="S64" s="61">
        <f t="shared" si="12"/>
        <v>988.09523809523807</v>
      </c>
      <c r="T64" s="32"/>
      <c r="U64" s="32"/>
      <c r="V64" s="32"/>
      <c r="W64" s="32"/>
      <c r="X64" s="9"/>
      <c r="Y64" s="18"/>
      <c r="Z64" s="18"/>
      <c r="AA64" s="18"/>
      <c r="AB64" s="18"/>
      <c r="AC64" s="18"/>
      <c r="AD64" s="18"/>
    </row>
    <row r="65" spans="1:30" s="2" customFormat="1">
      <c r="A65" s="50">
        <v>53</v>
      </c>
      <c r="B65" s="51" t="s">
        <v>85</v>
      </c>
      <c r="C65" s="52" t="s">
        <v>37</v>
      </c>
      <c r="D65" s="53">
        <f t="shared" si="13"/>
        <v>70</v>
      </c>
      <c r="E65" s="54">
        <v>10</v>
      </c>
      <c r="F65" s="52">
        <v>20</v>
      </c>
      <c r="G65" s="52">
        <v>20</v>
      </c>
      <c r="H65" s="53">
        <v>20</v>
      </c>
      <c r="I65" s="55">
        <v>2</v>
      </c>
      <c r="J65" s="55">
        <v>2</v>
      </c>
      <c r="K65" s="55">
        <v>2</v>
      </c>
      <c r="L65" s="55">
        <v>2</v>
      </c>
      <c r="M65" s="58">
        <f t="shared" si="7"/>
        <v>20</v>
      </c>
      <c r="N65" s="58">
        <f t="shared" si="8"/>
        <v>40</v>
      </c>
      <c r="O65" s="58">
        <f t="shared" si="9"/>
        <v>40</v>
      </c>
      <c r="P65" s="58">
        <f t="shared" si="10"/>
        <v>40</v>
      </c>
      <c r="Q65" s="59">
        <f t="shared" si="11"/>
        <v>140</v>
      </c>
      <c r="R65" s="60">
        <v>0.05</v>
      </c>
      <c r="S65" s="61">
        <f t="shared" si="12"/>
        <v>133.33333333333331</v>
      </c>
      <c r="T65" s="32"/>
      <c r="U65" s="32"/>
      <c r="V65" s="32"/>
      <c r="W65" s="32"/>
      <c r="X65" s="9"/>
      <c r="Y65" s="18"/>
      <c r="Z65" s="18"/>
      <c r="AA65" s="18"/>
      <c r="AB65" s="18"/>
      <c r="AC65" s="18"/>
      <c r="AD65" s="18"/>
    </row>
    <row r="66" spans="1:30" s="2" customFormat="1">
      <c r="A66" s="50">
        <v>54</v>
      </c>
      <c r="B66" s="51" t="s">
        <v>86</v>
      </c>
      <c r="C66" s="52" t="s">
        <v>30</v>
      </c>
      <c r="D66" s="53">
        <f t="shared" si="13"/>
        <v>160</v>
      </c>
      <c r="E66" s="54">
        <v>55</v>
      </c>
      <c r="F66" s="52">
        <v>40</v>
      </c>
      <c r="G66" s="52">
        <v>10</v>
      </c>
      <c r="H66" s="53">
        <v>55</v>
      </c>
      <c r="I66" s="55">
        <v>5</v>
      </c>
      <c r="J66" s="56">
        <v>6</v>
      </c>
      <c r="K66" s="56">
        <v>4</v>
      </c>
      <c r="L66" s="57">
        <v>6</v>
      </c>
      <c r="M66" s="58">
        <f t="shared" si="7"/>
        <v>275</v>
      </c>
      <c r="N66" s="58">
        <f t="shared" si="8"/>
        <v>240</v>
      </c>
      <c r="O66" s="58">
        <f t="shared" si="9"/>
        <v>40</v>
      </c>
      <c r="P66" s="58">
        <f t="shared" si="10"/>
        <v>330</v>
      </c>
      <c r="Q66" s="59">
        <f t="shared" si="11"/>
        <v>885</v>
      </c>
      <c r="R66" s="60">
        <v>0.05</v>
      </c>
      <c r="S66" s="61">
        <f t="shared" si="12"/>
        <v>842.85714285714278</v>
      </c>
      <c r="T66" s="32"/>
      <c r="U66" s="32"/>
      <c r="V66" s="32"/>
      <c r="W66" s="32"/>
      <c r="X66" s="9"/>
      <c r="Y66" s="18"/>
      <c r="Z66" s="18"/>
      <c r="AA66" s="18"/>
      <c r="AB66" s="18"/>
      <c r="AC66" s="18"/>
      <c r="AD66" s="18"/>
    </row>
    <row r="67" spans="1:30" s="2" customFormat="1">
      <c r="A67" s="50">
        <v>55</v>
      </c>
      <c r="B67" s="51" t="s">
        <v>87</v>
      </c>
      <c r="C67" s="52" t="s">
        <v>33</v>
      </c>
      <c r="D67" s="53">
        <f t="shared" si="13"/>
        <v>50</v>
      </c>
      <c r="E67" s="54">
        <v>0</v>
      </c>
      <c r="F67" s="52">
        <v>10</v>
      </c>
      <c r="G67" s="52">
        <v>15</v>
      </c>
      <c r="H67" s="53">
        <v>25</v>
      </c>
      <c r="I67" s="55">
        <v>0</v>
      </c>
      <c r="J67" s="56">
        <v>4</v>
      </c>
      <c r="K67" s="56">
        <v>3</v>
      </c>
      <c r="L67" s="57">
        <v>4</v>
      </c>
      <c r="M67" s="58">
        <f t="shared" si="7"/>
        <v>0</v>
      </c>
      <c r="N67" s="58">
        <f t="shared" si="8"/>
        <v>40</v>
      </c>
      <c r="O67" s="58">
        <f t="shared" si="9"/>
        <v>45</v>
      </c>
      <c r="P67" s="58">
        <f t="shared" si="10"/>
        <v>100</v>
      </c>
      <c r="Q67" s="59">
        <f t="shared" si="11"/>
        <v>185</v>
      </c>
      <c r="R67" s="60">
        <v>0.05</v>
      </c>
      <c r="S67" s="61">
        <f t="shared" si="12"/>
        <v>176.19047619047618</v>
      </c>
      <c r="T67" s="32"/>
      <c r="U67" s="32"/>
      <c r="V67" s="32"/>
      <c r="W67" s="32"/>
      <c r="X67" s="9"/>
      <c r="Y67" s="18"/>
      <c r="Z67" s="18"/>
      <c r="AA67" s="18"/>
      <c r="AB67" s="18"/>
      <c r="AC67" s="18"/>
      <c r="AD67" s="18"/>
    </row>
    <row r="68" spans="1:30" s="2" customFormat="1">
      <c r="A68" s="50">
        <v>56</v>
      </c>
      <c r="B68" s="51" t="s">
        <v>88</v>
      </c>
      <c r="C68" s="52" t="s">
        <v>33</v>
      </c>
      <c r="D68" s="53">
        <f t="shared" si="13"/>
        <v>76</v>
      </c>
      <c r="E68" s="54">
        <v>20</v>
      </c>
      <c r="F68" s="52">
        <v>20</v>
      </c>
      <c r="G68" s="52">
        <v>16</v>
      </c>
      <c r="H68" s="53">
        <v>20</v>
      </c>
      <c r="I68" s="55">
        <v>3</v>
      </c>
      <c r="J68" s="56">
        <v>3</v>
      </c>
      <c r="K68" s="56">
        <v>2</v>
      </c>
      <c r="L68" s="57">
        <v>3</v>
      </c>
      <c r="M68" s="58">
        <f t="shared" si="7"/>
        <v>60</v>
      </c>
      <c r="N68" s="58">
        <f t="shared" si="8"/>
        <v>60</v>
      </c>
      <c r="O68" s="58">
        <f t="shared" si="9"/>
        <v>32</v>
      </c>
      <c r="P68" s="58">
        <f t="shared" si="10"/>
        <v>60</v>
      </c>
      <c r="Q68" s="59">
        <f t="shared" si="11"/>
        <v>212</v>
      </c>
      <c r="R68" s="60">
        <v>0.05</v>
      </c>
      <c r="S68" s="61">
        <f t="shared" si="12"/>
        <v>201.9047619047619</v>
      </c>
      <c r="T68" s="32"/>
      <c r="U68" s="32"/>
      <c r="V68" s="32"/>
      <c r="W68" s="32"/>
      <c r="X68" s="9"/>
      <c r="Y68" s="18"/>
      <c r="Z68" s="18"/>
      <c r="AA68" s="18"/>
      <c r="AB68" s="18"/>
      <c r="AC68" s="18"/>
      <c r="AD68" s="18"/>
    </row>
    <row r="69" spans="1:30" s="2" customFormat="1">
      <c r="A69" s="50">
        <v>57</v>
      </c>
      <c r="B69" s="51" t="s">
        <v>89</v>
      </c>
      <c r="C69" s="52" t="s">
        <v>33</v>
      </c>
      <c r="D69" s="53">
        <f t="shared" si="13"/>
        <v>69</v>
      </c>
      <c r="E69" s="54">
        <v>18</v>
      </c>
      <c r="F69" s="52">
        <v>18</v>
      </c>
      <c r="G69" s="52">
        <v>15</v>
      </c>
      <c r="H69" s="53">
        <v>18</v>
      </c>
      <c r="I69" s="55">
        <v>5</v>
      </c>
      <c r="J69" s="56">
        <v>5</v>
      </c>
      <c r="K69" s="56">
        <v>3</v>
      </c>
      <c r="L69" s="57">
        <v>5</v>
      </c>
      <c r="M69" s="58">
        <f t="shared" si="7"/>
        <v>90</v>
      </c>
      <c r="N69" s="58">
        <f t="shared" si="8"/>
        <v>90</v>
      </c>
      <c r="O69" s="58">
        <f t="shared" si="9"/>
        <v>45</v>
      </c>
      <c r="P69" s="58">
        <f t="shared" si="10"/>
        <v>90</v>
      </c>
      <c r="Q69" s="59">
        <f t="shared" si="11"/>
        <v>315</v>
      </c>
      <c r="R69" s="60">
        <v>0.05</v>
      </c>
      <c r="S69" s="61">
        <f t="shared" si="12"/>
        <v>300</v>
      </c>
      <c r="T69" s="32"/>
      <c r="U69" s="32"/>
      <c r="V69" s="32"/>
      <c r="W69" s="32"/>
      <c r="X69" s="9"/>
      <c r="Y69" s="18"/>
      <c r="Z69" s="18"/>
      <c r="AA69" s="18"/>
      <c r="AB69" s="18"/>
      <c r="AC69" s="18"/>
      <c r="AD69" s="18"/>
    </row>
    <row r="70" spans="1:30" s="2" customFormat="1">
      <c r="A70" s="50">
        <v>58</v>
      </c>
      <c r="B70" s="51" t="s">
        <v>90</v>
      </c>
      <c r="C70" s="52" t="s">
        <v>37</v>
      </c>
      <c r="D70" s="53">
        <f t="shared" si="13"/>
        <v>60</v>
      </c>
      <c r="E70" s="54">
        <v>15</v>
      </c>
      <c r="F70" s="52">
        <v>15</v>
      </c>
      <c r="G70" s="52">
        <v>15</v>
      </c>
      <c r="H70" s="53">
        <v>15</v>
      </c>
      <c r="I70" s="55">
        <v>1.5</v>
      </c>
      <c r="J70" s="56">
        <v>2</v>
      </c>
      <c r="K70" s="56">
        <v>1.5</v>
      </c>
      <c r="L70" s="57">
        <v>2</v>
      </c>
      <c r="M70" s="58">
        <f t="shared" si="7"/>
        <v>22.5</v>
      </c>
      <c r="N70" s="58">
        <f t="shared" si="8"/>
        <v>30</v>
      </c>
      <c r="O70" s="58">
        <f t="shared" si="9"/>
        <v>22.5</v>
      </c>
      <c r="P70" s="58">
        <f t="shared" si="10"/>
        <v>30</v>
      </c>
      <c r="Q70" s="59">
        <f t="shared" si="11"/>
        <v>105</v>
      </c>
      <c r="R70" s="60">
        <v>0.05</v>
      </c>
      <c r="S70" s="61">
        <f t="shared" si="12"/>
        <v>100</v>
      </c>
      <c r="T70" s="32"/>
      <c r="U70" s="32"/>
      <c r="V70" s="32"/>
      <c r="W70" s="32"/>
      <c r="X70" s="9"/>
      <c r="Y70" s="18"/>
      <c r="Z70" s="18"/>
      <c r="AA70" s="18"/>
      <c r="AB70" s="18"/>
      <c r="AC70" s="18"/>
      <c r="AD70" s="18"/>
    </row>
    <row r="71" spans="1:30" s="2" customFormat="1">
      <c r="A71" s="50">
        <v>59</v>
      </c>
      <c r="B71" s="51" t="s">
        <v>91</v>
      </c>
      <c r="C71" s="52" t="s">
        <v>37</v>
      </c>
      <c r="D71" s="53">
        <f t="shared" si="13"/>
        <v>20</v>
      </c>
      <c r="E71" s="54">
        <v>0</v>
      </c>
      <c r="F71" s="52">
        <v>0</v>
      </c>
      <c r="G71" s="52">
        <v>20</v>
      </c>
      <c r="H71" s="53">
        <v>0</v>
      </c>
      <c r="I71" s="55">
        <v>0</v>
      </c>
      <c r="J71" s="56">
        <v>0</v>
      </c>
      <c r="K71" s="56">
        <v>2</v>
      </c>
      <c r="L71" s="57">
        <v>0</v>
      </c>
      <c r="M71" s="58">
        <f t="shared" si="7"/>
        <v>0</v>
      </c>
      <c r="N71" s="58">
        <f t="shared" si="8"/>
        <v>0</v>
      </c>
      <c r="O71" s="58">
        <f t="shared" si="9"/>
        <v>40</v>
      </c>
      <c r="P71" s="58">
        <f t="shared" si="10"/>
        <v>0</v>
      </c>
      <c r="Q71" s="59">
        <f t="shared" si="11"/>
        <v>40</v>
      </c>
      <c r="R71" s="60">
        <v>0.05</v>
      </c>
      <c r="S71" s="61">
        <f t="shared" si="12"/>
        <v>38.095238095238095</v>
      </c>
      <c r="T71" s="32"/>
      <c r="U71" s="32"/>
      <c r="V71" s="32"/>
      <c r="W71" s="32"/>
      <c r="X71" s="9"/>
      <c r="Y71" s="18"/>
      <c r="Z71" s="18"/>
      <c r="AA71" s="18"/>
      <c r="AB71" s="18"/>
      <c r="AC71" s="18"/>
      <c r="AD71" s="18"/>
    </row>
    <row r="72" spans="1:30" s="2" customFormat="1">
      <c r="A72" s="50">
        <v>60</v>
      </c>
      <c r="B72" s="51" t="s">
        <v>92</v>
      </c>
      <c r="C72" s="52" t="s">
        <v>30</v>
      </c>
      <c r="D72" s="53">
        <f t="shared" si="13"/>
        <v>110</v>
      </c>
      <c r="E72" s="54">
        <v>0</v>
      </c>
      <c r="F72" s="52">
        <v>0</v>
      </c>
      <c r="G72" s="52">
        <v>40</v>
      </c>
      <c r="H72" s="53">
        <v>70</v>
      </c>
      <c r="I72" s="55">
        <v>0</v>
      </c>
      <c r="J72" s="56">
        <v>0</v>
      </c>
      <c r="K72" s="56">
        <v>5</v>
      </c>
      <c r="L72" s="57">
        <v>5</v>
      </c>
      <c r="M72" s="58">
        <f t="shared" si="7"/>
        <v>0</v>
      </c>
      <c r="N72" s="58">
        <f t="shared" si="8"/>
        <v>0</v>
      </c>
      <c r="O72" s="58">
        <f t="shared" si="9"/>
        <v>200</v>
      </c>
      <c r="P72" s="58">
        <f t="shared" si="10"/>
        <v>350</v>
      </c>
      <c r="Q72" s="59">
        <f t="shared" si="11"/>
        <v>550</v>
      </c>
      <c r="R72" s="60">
        <v>0.05</v>
      </c>
      <c r="S72" s="61">
        <f t="shared" si="12"/>
        <v>523.80952380952374</v>
      </c>
      <c r="T72" s="32"/>
      <c r="U72" s="32"/>
      <c r="V72" s="32"/>
      <c r="W72" s="32"/>
      <c r="X72" s="9"/>
      <c r="Y72" s="18"/>
      <c r="Z72" s="18"/>
      <c r="AA72" s="18"/>
      <c r="AB72" s="18"/>
      <c r="AC72" s="18"/>
      <c r="AD72" s="18"/>
    </row>
    <row r="73" spans="1:30" s="2" customFormat="1">
      <c r="A73" s="50">
        <v>61</v>
      </c>
      <c r="B73" s="51" t="s">
        <v>93</v>
      </c>
      <c r="C73" s="52" t="s">
        <v>30</v>
      </c>
      <c r="D73" s="53">
        <f t="shared" si="13"/>
        <v>50</v>
      </c>
      <c r="E73" s="54">
        <v>0</v>
      </c>
      <c r="F73" s="52">
        <v>20</v>
      </c>
      <c r="G73" s="52">
        <v>30</v>
      </c>
      <c r="H73" s="53">
        <v>0</v>
      </c>
      <c r="I73" s="55">
        <v>0</v>
      </c>
      <c r="J73" s="56">
        <v>7</v>
      </c>
      <c r="K73" s="56">
        <v>7</v>
      </c>
      <c r="L73" s="57">
        <v>0</v>
      </c>
      <c r="M73" s="58">
        <f t="shared" si="7"/>
        <v>0</v>
      </c>
      <c r="N73" s="58">
        <f t="shared" si="8"/>
        <v>140</v>
      </c>
      <c r="O73" s="58">
        <f t="shared" si="9"/>
        <v>210</v>
      </c>
      <c r="P73" s="58">
        <f t="shared" si="10"/>
        <v>0</v>
      </c>
      <c r="Q73" s="59">
        <f t="shared" si="11"/>
        <v>350</v>
      </c>
      <c r="R73" s="60">
        <v>0.05</v>
      </c>
      <c r="S73" s="61">
        <f t="shared" si="12"/>
        <v>333.33333333333331</v>
      </c>
      <c r="T73" s="32"/>
      <c r="U73" s="32"/>
      <c r="V73" s="32"/>
      <c r="W73" s="32"/>
      <c r="X73" s="9"/>
      <c r="Y73" s="18"/>
      <c r="Z73" s="18"/>
      <c r="AA73" s="18"/>
      <c r="AB73" s="18"/>
      <c r="AC73" s="18"/>
      <c r="AD73" s="18"/>
    </row>
    <row r="74" spans="1:30" s="2" customFormat="1">
      <c r="A74" s="50">
        <v>62</v>
      </c>
      <c r="B74" s="51" t="s">
        <v>94</v>
      </c>
      <c r="C74" s="52" t="s">
        <v>30</v>
      </c>
      <c r="D74" s="53">
        <f t="shared" si="13"/>
        <v>80</v>
      </c>
      <c r="E74" s="54">
        <v>0</v>
      </c>
      <c r="F74" s="52">
        <v>0</v>
      </c>
      <c r="G74" s="52">
        <v>0</v>
      </c>
      <c r="H74" s="53">
        <v>80</v>
      </c>
      <c r="I74" s="55">
        <v>0</v>
      </c>
      <c r="J74" s="56">
        <v>0</v>
      </c>
      <c r="K74" s="56">
        <v>0</v>
      </c>
      <c r="L74" s="57">
        <v>9</v>
      </c>
      <c r="M74" s="58">
        <f t="shared" si="7"/>
        <v>0</v>
      </c>
      <c r="N74" s="58">
        <f t="shared" si="8"/>
        <v>0</v>
      </c>
      <c r="O74" s="58">
        <f t="shared" si="9"/>
        <v>0</v>
      </c>
      <c r="P74" s="58">
        <f t="shared" si="10"/>
        <v>720</v>
      </c>
      <c r="Q74" s="59">
        <f t="shared" si="11"/>
        <v>720</v>
      </c>
      <c r="R74" s="60">
        <v>0.05</v>
      </c>
      <c r="S74" s="61">
        <f t="shared" si="12"/>
        <v>685.71428571428567</v>
      </c>
      <c r="T74" s="32"/>
      <c r="U74" s="32"/>
      <c r="V74" s="32"/>
      <c r="W74" s="32"/>
      <c r="X74" s="9"/>
      <c r="Y74" s="18"/>
      <c r="Z74" s="18"/>
      <c r="AA74" s="18"/>
      <c r="AB74" s="18"/>
      <c r="AC74" s="18"/>
      <c r="AD74" s="18"/>
    </row>
    <row r="75" spans="1:30" s="2" customFormat="1">
      <c r="A75" s="50">
        <v>63</v>
      </c>
      <c r="B75" s="51" t="s">
        <v>95</v>
      </c>
      <c r="C75" s="52" t="s">
        <v>30</v>
      </c>
      <c r="D75" s="53">
        <f t="shared" si="13"/>
        <v>6270</v>
      </c>
      <c r="E75" s="54">
        <v>1995</v>
      </c>
      <c r="F75" s="52">
        <v>1620</v>
      </c>
      <c r="G75" s="52">
        <v>660</v>
      </c>
      <c r="H75" s="53">
        <v>1995</v>
      </c>
      <c r="I75" s="55">
        <v>1.3</v>
      </c>
      <c r="J75" s="56">
        <v>1.4</v>
      </c>
      <c r="K75" s="56">
        <v>1.2</v>
      </c>
      <c r="L75" s="57">
        <v>1.5</v>
      </c>
      <c r="M75" s="58">
        <f t="shared" si="7"/>
        <v>2593.5</v>
      </c>
      <c r="N75" s="58">
        <f t="shared" si="8"/>
        <v>2268</v>
      </c>
      <c r="O75" s="58">
        <f t="shared" si="9"/>
        <v>792</v>
      </c>
      <c r="P75" s="58">
        <f t="shared" si="10"/>
        <v>2992.5</v>
      </c>
      <c r="Q75" s="59">
        <f t="shared" si="11"/>
        <v>8646</v>
      </c>
      <c r="R75" s="60">
        <v>0.05</v>
      </c>
      <c r="S75" s="61">
        <f t="shared" si="12"/>
        <v>8234.2857142857138</v>
      </c>
      <c r="T75" s="32"/>
      <c r="U75" s="32"/>
      <c r="V75" s="32"/>
      <c r="W75" s="32"/>
      <c r="X75" s="9"/>
      <c r="Y75" s="18"/>
      <c r="Z75" s="18"/>
      <c r="AA75" s="18"/>
      <c r="AB75" s="18"/>
      <c r="AC75" s="18"/>
      <c r="AD75" s="18"/>
    </row>
    <row r="76" spans="1:30" s="2" customFormat="1">
      <c r="A76" s="50">
        <v>64</v>
      </c>
      <c r="B76" s="51" t="s">
        <v>96</v>
      </c>
      <c r="C76" s="52" t="s">
        <v>30</v>
      </c>
      <c r="D76" s="53">
        <f t="shared" si="13"/>
        <v>450</v>
      </c>
      <c r="E76" s="54">
        <v>0</v>
      </c>
      <c r="F76" s="52">
        <v>450</v>
      </c>
      <c r="G76" s="52">
        <v>0</v>
      </c>
      <c r="H76" s="67">
        <v>0</v>
      </c>
      <c r="I76" s="55">
        <v>0</v>
      </c>
      <c r="J76" s="56">
        <v>2</v>
      </c>
      <c r="K76" s="56">
        <v>0</v>
      </c>
      <c r="L76" s="57">
        <v>0</v>
      </c>
      <c r="M76" s="58">
        <f t="shared" si="7"/>
        <v>0</v>
      </c>
      <c r="N76" s="58">
        <f t="shared" si="8"/>
        <v>900</v>
      </c>
      <c r="O76" s="58">
        <f t="shared" si="9"/>
        <v>0</v>
      </c>
      <c r="P76" s="58">
        <f t="shared" si="10"/>
        <v>0</v>
      </c>
      <c r="Q76" s="59">
        <f t="shared" si="11"/>
        <v>900</v>
      </c>
      <c r="R76" s="60">
        <v>0.05</v>
      </c>
      <c r="S76" s="61">
        <f t="shared" si="12"/>
        <v>857.14285714285711</v>
      </c>
      <c r="T76" s="32"/>
      <c r="U76" s="32"/>
      <c r="V76" s="32"/>
      <c r="W76" s="32"/>
      <c r="X76" s="9"/>
      <c r="Y76" s="18"/>
      <c r="Z76" s="18"/>
      <c r="AA76" s="18"/>
      <c r="AB76" s="18"/>
      <c r="AC76" s="18"/>
      <c r="AD76" s="18"/>
    </row>
    <row r="77" spans="1:30" s="2" customFormat="1">
      <c r="A77" s="50">
        <v>65</v>
      </c>
      <c r="B77" s="51" t="s">
        <v>97</v>
      </c>
      <c r="C77" s="52" t="s">
        <v>37</v>
      </c>
      <c r="D77" s="53">
        <f t="shared" si="13"/>
        <v>900</v>
      </c>
      <c r="E77" s="54">
        <v>290</v>
      </c>
      <c r="F77" s="52">
        <v>250</v>
      </c>
      <c r="G77" s="52">
        <v>60</v>
      </c>
      <c r="H77" s="53">
        <v>300</v>
      </c>
      <c r="I77" s="55">
        <v>1.2</v>
      </c>
      <c r="J77" s="56">
        <v>1.4</v>
      </c>
      <c r="K77" s="56">
        <v>1.2</v>
      </c>
      <c r="L77" s="57">
        <v>1.5</v>
      </c>
      <c r="M77" s="58">
        <f t="shared" ref="M77:M86" si="14">E77*I77</f>
        <v>348</v>
      </c>
      <c r="N77" s="58">
        <f t="shared" ref="N77:N86" si="15">F77*J77</f>
        <v>350</v>
      </c>
      <c r="O77" s="58">
        <f t="shared" ref="O77:O86" si="16">G77*K77</f>
        <v>72</v>
      </c>
      <c r="P77" s="58">
        <f t="shared" ref="P77:P86" si="17">H77*L77</f>
        <v>450</v>
      </c>
      <c r="Q77" s="59">
        <f t="shared" ref="Q77:Q86" si="18">M77+N77+O77+P77</f>
        <v>1220</v>
      </c>
      <c r="R77" s="60">
        <v>0.05</v>
      </c>
      <c r="S77" s="61">
        <f t="shared" ref="S77:S86" si="19">Q77/(1+R77)</f>
        <v>1161.9047619047619</v>
      </c>
      <c r="T77" s="32"/>
      <c r="U77" s="32"/>
      <c r="V77" s="32"/>
      <c r="W77" s="32"/>
      <c r="X77" s="9"/>
      <c r="Y77" s="18"/>
      <c r="Z77" s="18"/>
      <c r="AA77" s="18"/>
      <c r="AB77" s="18"/>
      <c r="AC77" s="18"/>
      <c r="AD77" s="18"/>
    </row>
    <row r="78" spans="1:30" s="2" customFormat="1">
      <c r="A78" s="50">
        <v>66</v>
      </c>
      <c r="B78" s="51" t="s">
        <v>98</v>
      </c>
      <c r="C78" s="52" t="s">
        <v>37</v>
      </c>
      <c r="D78" s="53">
        <f t="shared" si="13"/>
        <v>225</v>
      </c>
      <c r="E78" s="54">
        <v>40</v>
      </c>
      <c r="F78" s="52">
        <v>50</v>
      </c>
      <c r="G78" s="52">
        <v>45</v>
      </c>
      <c r="H78" s="53">
        <v>90</v>
      </c>
      <c r="I78" s="55">
        <v>2</v>
      </c>
      <c r="J78" s="56">
        <v>2.5</v>
      </c>
      <c r="K78" s="56">
        <v>1.5</v>
      </c>
      <c r="L78" s="57">
        <v>2</v>
      </c>
      <c r="M78" s="58">
        <f t="shared" si="14"/>
        <v>80</v>
      </c>
      <c r="N78" s="58">
        <f t="shared" si="15"/>
        <v>125</v>
      </c>
      <c r="O78" s="58">
        <f t="shared" si="16"/>
        <v>67.5</v>
      </c>
      <c r="P78" s="58">
        <f t="shared" si="17"/>
        <v>180</v>
      </c>
      <c r="Q78" s="59">
        <f t="shared" si="18"/>
        <v>452.5</v>
      </c>
      <c r="R78" s="60">
        <v>0.05</v>
      </c>
      <c r="S78" s="61">
        <f t="shared" si="19"/>
        <v>430.95238095238091</v>
      </c>
      <c r="T78" s="32"/>
      <c r="U78" s="32"/>
      <c r="V78" s="32"/>
      <c r="W78" s="32"/>
      <c r="X78" s="9"/>
      <c r="Y78" s="18"/>
      <c r="Z78" s="18"/>
      <c r="AA78" s="18"/>
      <c r="AB78" s="18"/>
      <c r="AC78" s="18"/>
      <c r="AD78" s="18"/>
    </row>
    <row r="79" spans="1:30" s="2" customFormat="1">
      <c r="A79" s="50">
        <v>67</v>
      </c>
      <c r="B79" s="51" t="s">
        <v>99</v>
      </c>
      <c r="C79" s="52" t="s">
        <v>33</v>
      </c>
      <c r="D79" s="53">
        <f t="shared" si="13"/>
        <v>15</v>
      </c>
      <c r="E79" s="54">
        <v>5</v>
      </c>
      <c r="F79" s="52">
        <v>5</v>
      </c>
      <c r="G79" s="52">
        <v>0</v>
      </c>
      <c r="H79" s="53">
        <v>5</v>
      </c>
      <c r="I79" s="55">
        <v>6</v>
      </c>
      <c r="J79" s="56">
        <v>6</v>
      </c>
      <c r="K79" s="56">
        <v>0</v>
      </c>
      <c r="L79" s="57">
        <v>6</v>
      </c>
      <c r="M79" s="58">
        <f t="shared" si="14"/>
        <v>30</v>
      </c>
      <c r="N79" s="58">
        <f t="shared" si="15"/>
        <v>30</v>
      </c>
      <c r="O79" s="58">
        <f t="shared" si="16"/>
        <v>0</v>
      </c>
      <c r="P79" s="58">
        <f t="shared" si="17"/>
        <v>30</v>
      </c>
      <c r="Q79" s="59">
        <f t="shared" si="18"/>
        <v>90</v>
      </c>
      <c r="R79" s="60">
        <v>0.05</v>
      </c>
      <c r="S79" s="61">
        <f t="shared" si="19"/>
        <v>85.714285714285708</v>
      </c>
      <c r="T79" s="32"/>
      <c r="U79" s="32"/>
      <c r="V79" s="32"/>
      <c r="W79" s="32"/>
      <c r="X79" s="9"/>
      <c r="Y79" s="18"/>
      <c r="Z79" s="18"/>
      <c r="AA79" s="18"/>
      <c r="AB79" s="18"/>
      <c r="AC79" s="18"/>
      <c r="AD79" s="18"/>
    </row>
    <row r="80" spans="1:30" s="2" customFormat="1">
      <c r="A80" s="50">
        <v>68</v>
      </c>
      <c r="B80" s="51" t="s">
        <v>100</v>
      </c>
      <c r="C80" s="52" t="s">
        <v>33</v>
      </c>
      <c r="D80" s="53">
        <f t="shared" si="13"/>
        <v>12</v>
      </c>
      <c r="E80" s="54">
        <v>3</v>
      </c>
      <c r="F80" s="52">
        <v>3</v>
      </c>
      <c r="G80" s="52">
        <v>3</v>
      </c>
      <c r="H80" s="53">
        <v>3</v>
      </c>
      <c r="I80" s="55">
        <v>6</v>
      </c>
      <c r="J80" s="55">
        <v>6</v>
      </c>
      <c r="K80" s="55">
        <v>6</v>
      </c>
      <c r="L80" s="55">
        <v>6</v>
      </c>
      <c r="M80" s="58">
        <f t="shared" si="14"/>
        <v>18</v>
      </c>
      <c r="N80" s="58">
        <f t="shared" si="15"/>
        <v>18</v>
      </c>
      <c r="O80" s="58">
        <f t="shared" si="16"/>
        <v>18</v>
      </c>
      <c r="P80" s="58">
        <f t="shared" si="17"/>
        <v>18</v>
      </c>
      <c r="Q80" s="59">
        <f t="shared" si="18"/>
        <v>72</v>
      </c>
      <c r="R80" s="60">
        <v>0.05</v>
      </c>
      <c r="S80" s="61">
        <f t="shared" si="19"/>
        <v>68.571428571428569</v>
      </c>
      <c r="T80" s="32"/>
      <c r="U80" s="32"/>
      <c r="V80" s="32"/>
      <c r="W80" s="32"/>
      <c r="X80" s="9"/>
      <c r="Y80" s="18"/>
      <c r="Z80" s="18"/>
      <c r="AA80" s="18"/>
      <c r="AB80" s="18"/>
      <c r="AC80" s="18"/>
      <c r="AD80" s="18"/>
    </row>
    <row r="81" spans="1:39" s="2" customFormat="1">
      <c r="A81" s="50">
        <v>69</v>
      </c>
      <c r="B81" s="51" t="s">
        <v>101</v>
      </c>
      <c r="C81" s="52" t="s">
        <v>30</v>
      </c>
      <c r="D81" s="53">
        <f t="shared" si="13"/>
        <v>8</v>
      </c>
      <c r="E81" s="54">
        <v>2</v>
      </c>
      <c r="F81" s="52">
        <v>2</v>
      </c>
      <c r="G81" s="52">
        <v>2</v>
      </c>
      <c r="H81" s="53">
        <v>2</v>
      </c>
      <c r="I81" s="55">
        <v>5</v>
      </c>
      <c r="J81" s="55">
        <v>5</v>
      </c>
      <c r="K81" s="55">
        <v>5</v>
      </c>
      <c r="L81" s="55">
        <v>5</v>
      </c>
      <c r="M81" s="58">
        <f t="shared" si="14"/>
        <v>10</v>
      </c>
      <c r="N81" s="58">
        <f t="shared" si="15"/>
        <v>10</v>
      </c>
      <c r="O81" s="58">
        <f t="shared" si="16"/>
        <v>10</v>
      </c>
      <c r="P81" s="58">
        <f t="shared" si="17"/>
        <v>10</v>
      </c>
      <c r="Q81" s="59">
        <f t="shared" si="18"/>
        <v>40</v>
      </c>
      <c r="R81" s="60">
        <v>0.05</v>
      </c>
      <c r="S81" s="61">
        <f t="shared" si="19"/>
        <v>38.095238095238095</v>
      </c>
      <c r="T81" s="32"/>
      <c r="U81" s="32"/>
      <c r="V81" s="32"/>
      <c r="W81" s="32"/>
      <c r="X81" s="9"/>
      <c r="Y81" s="18"/>
      <c r="Z81" s="18"/>
      <c r="AA81" s="18"/>
      <c r="AB81" s="18"/>
      <c r="AC81" s="18"/>
      <c r="AD81" s="18"/>
    </row>
    <row r="82" spans="1:39" s="69" customFormat="1" ht="14.25" customHeight="1">
      <c r="A82" s="50">
        <v>70</v>
      </c>
      <c r="B82" s="51" t="s">
        <v>102</v>
      </c>
      <c r="C82" s="52" t="s">
        <v>30</v>
      </c>
      <c r="D82" s="53">
        <f t="shared" si="13"/>
        <v>4</v>
      </c>
      <c r="E82" s="54">
        <v>1</v>
      </c>
      <c r="F82" s="52">
        <v>1</v>
      </c>
      <c r="G82" s="52">
        <v>1</v>
      </c>
      <c r="H82" s="53">
        <v>1</v>
      </c>
      <c r="I82" s="55">
        <v>15</v>
      </c>
      <c r="J82" s="55">
        <v>15</v>
      </c>
      <c r="K82" s="55">
        <v>15</v>
      </c>
      <c r="L82" s="55">
        <v>15</v>
      </c>
      <c r="M82" s="58">
        <f t="shared" si="14"/>
        <v>15</v>
      </c>
      <c r="N82" s="58">
        <f t="shared" si="15"/>
        <v>15</v>
      </c>
      <c r="O82" s="58">
        <f t="shared" si="16"/>
        <v>15</v>
      </c>
      <c r="P82" s="58">
        <f t="shared" si="17"/>
        <v>15</v>
      </c>
      <c r="Q82" s="59">
        <f t="shared" si="18"/>
        <v>60</v>
      </c>
      <c r="R82" s="60">
        <v>0.05</v>
      </c>
      <c r="S82" s="61">
        <f t="shared" si="19"/>
        <v>57.142857142857139</v>
      </c>
      <c r="T82" s="32"/>
      <c r="U82" s="32"/>
      <c r="V82" s="32"/>
      <c r="W82" s="32"/>
      <c r="X82" s="9"/>
      <c r="Y82" s="68"/>
      <c r="Z82" s="68"/>
      <c r="AA82" s="68"/>
      <c r="AB82" s="68"/>
      <c r="AC82" s="68"/>
      <c r="AD82" s="68"/>
    </row>
    <row r="83" spans="1:39" s="2" customFormat="1">
      <c r="A83" s="50">
        <v>71</v>
      </c>
      <c r="B83" s="51" t="s">
        <v>103</v>
      </c>
      <c r="C83" s="52" t="s">
        <v>30</v>
      </c>
      <c r="D83" s="53">
        <f t="shared" si="13"/>
        <v>130</v>
      </c>
      <c r="E83" s="54">
        <v>45</v>
      </c>
      <c r="F83" s="52">
        <v>15</v>
      </c>
      <c r="G83" s="52">
        <v>20</v>
      </c>
      <c r="H83" s="53">
        <v>50</v>
      </c>
      <c r="I83" s="55">
        <v>5</v>
      </c>
      <c r="J83" s="56">
        <v>5</v>
      </c>
      <c r="K83" s="56">
        <v>3</v>
      </c>
      <c r="L83" s="57">
        <v>5</v>
      </c>
      <c r="M83" s="58">
        <f t="shared" si="14"/>
        <v>225</v>
      </c>
      <c r="N83" s="58">
        <f t="shared" si="15"/>
        <v>75</v>
      </c>
      <c r="O83" s="58">
        <f t="shared" si="16"/>
        <v>60</v>
      </c>
      <c r="P83" s="58">
        <f t="shared" si="17"/>
        <v>250</v>
      </c>
      <c r="Q83" s="59">
        <f t="shared" si="18"/>
        <v>610</v>
      </c>
      <c r="R83" s="60">
        <v>0.05</v>
      </c>
      <c r="S83" s="61">
        <f t="shared" si="19"/>
        <v>580.95238095238096</v>
      </c>
      <c r="T83" s="32"/>
      <c r="U83" s="32"/>
      <c r="V83" s="32"/>
      <c r="W83" s="32"/>
      <c r="X83" s="9"/>
    </row>
    <row r="84" spans="1:39" s="2" customFormat="1">
      <c r="A84" s="50">
        <v>72</v>
      </c>
      <c r="B84" s="51" t="s">
        <v>104</v>
      </c>
      <c r="C84" s="52" t="s">
        <v>30</v>
      </c>
      <c r="D84" s="53">
        <f t="shared" si="13"/>
        <v>7</v>
      </c>
      <c r="E84" s="54">
        <v>2</v>
      </c>
      <c r="F84" s="52">
        <v>2</v>
      </c>
      <c r="G84" s="52">
        <v>1</v>
      </c>
      <c r="H84" s="53">
        <v>2</v>
      </c>
      <c r="I84" s="55">
        <v>15</v>
      </c>
      <c r="J84" s="55">
        <v>15</v>
      </c>
      <c r="K84" s="55">
        <v>15</v>
      </c>
      <c r="L84" s="55">
        <v>15</v>
      </c>
      <c r="M84" s="58">
        <f t="shared" si="14"/>
        <v>30</v>
      </c>
      <c r="N84" s="58">
        <f t="shared" si="15"/>
        <v>30</v>
      </c>
      <c r="O84" s="58">
        <f t="shared" si="16"/>
        <v>15</v>
      </c>
      <c r="P84" s="58">
        <f t="shared" si="17"/>
        <v>30</v>
      </c>
      <c r="Q84" s="59">
        <f t="shared" si="18"/>
        <v>105</v>
      </c>
      <c r="R84" s="60">
        <v>0.08</v>
      </c>
      <c r="S84" s="61">
        <f t="shared" si="19"/>
        <v>97.222222222222214</v>
      </c>
      <c r="T84" s="32"/>
      <c r="U84" s="32"/>
      <c r="V84" s="32"/>
      <c r="W84" s="32"/>
      <c r="X84" s="68"/>
    </row>
    <row r="85" spans="1:39" s="2" customFormat="1">
      <c r="A85" s="50">
        <v>73</v>
      </c>
      <c r="B85" s="70" t="s">
        <v>105</v>
      </c>
      <c r="C85" s="71" t="s">
        <v>33</v>
      </c>
      <c r="D85" s="72">
        <f t="shared" si="13"/>
        <v>16</v>
      </c>
      <c r="E85" s="73">
        <v>3</v>
      </c>
      <c r="F85" s="71">
        <v>3</v>
      </c>
      <c r="G85" s="71">
        <v>5</v>
      </c>
      <c r="H85" s="72">
        <v>5</v>
      </c>
      <c r="I85" s="74">
        <v>6</v>
      </c>
      <c r="J85" s="74">
        <v>6</v>
      </c>
      <c r="K85" s="74">
        <v>6</v>
      </c>
      <c r="L85" s="74">
        <v>6</v>
      </c>
      <c r="M85" s="58">
        <f t="shared" si="14"/>
        <v>18</v>
      </c>
      <c r="N85" s="58">
        <f t="shared" si="15"/>
        <v>18</v>
      </c>
      <c r="O85" s="58">
        <f t="shared" si="16"/>
        <v>30</v>
      </c>
      <c r="P85" s="58">
        <f t="shared" si="17"/>
        <v>30</v>
      </c>
      <c r="Q85" s="59">
        <f t="shared" si="18"/>
        <v>96</v>
      </c>
      <c r="R85" s="60">
        <v>0.05</v>
      </c>
      <c r="S85" s="61">
        <f t="shared" si="19"/>
        <v>91.428571428571431</v>
      </c>
      <c r="T85" s="32"/>
      <c r="U85" s="32"/>
      <c r="V85" s="32"/>
      <c r="W85" s="32"/>
      <c r="X85" s="18"/>
    </row>
    <row r="86" spans="1:39" s="2" customFormat="1" ht="24.75" customHeight="1">
      <c r="A86" s="75">
        <v>74</v>
      </c>
      <c r="B86" s="76" t="s">
        <v>106</v>
      </c>
      <c r="C86" s="77" t="s">
        <v>33</v>
      </c>
      <c r="D86" s="77">
        <f t="shared" si="13"/>
        <v>28</v>
      </c>
      <c r="E86" s="78">
        <v>7</v>
      </c>
      <c r="F86" s="78">
        <v>7</v>
      </c>
      <c r="G86" s="78">
        <v>7</v>
      </c>
      <c r="H86" s="79">
        <v>7</v>
      </c>
      <c r="I86" s="74">
        <v>15</v>
      </c>
      <c r="J86" s="74">
        <v>15</v>
      </c>
      <c r="K86" s="74">
        <v>15</v>
      </c>
      <c r="L86" s="74">
        <v>15</v>
      </c>
      <c r="M86" s="58">
        <f t="shared" si="14"/>
        <v>105</v>
      </c>
      <c r="N86" s="58">
        <f t="shared" si="15"/>
        <v>105</v>
      </c>
      <c r="O86" s="58">
        <f t="shared" si="16"/>
        <v>105</v>
      </c>
      <c r="P86" s="58">
        <f t="shared" si="17"/>
        <v>105</v>
      </c>
      <c r="Q86" s="59">
        <f t="shared" si="18"/>
        <v>420</v>
      </c>
      <c r="R86" s="60">
        <v>0.05</v>
      </c>
      <c r="S86" s="61">
        <f t="shared" si="19"/>
        <v>400</v>
      </c>
      <c r="T86" s="68"/>
      <c r="U86" s="68"/>
      <c r="V86" s="68"/>
      <c r="W86" s="68"/>
      <c r="X86" s="18"/>
    </row>
    <row r="87" spans="1:39" s="2" customFormat="1">
      <c r="A87" s="80"/>
      <c r="B87" s="81"/>
      <c r="C87" s="81"/>
      <c r="D87" s="82">
        <f>SUM(D13:D86)</f>
        <v>17517.5</v>
      </c>
      <c r="E87" s="82">
        <f>SUM(E13:E86)</f>
        <v>4720.5</v>
      </c>
      <c r="F87" s="82">
        <f>SUM(F13:F86)</f>
        <v>4887</v>
      </c>
      <c r="G87" s="82">
        <f>SUM(G13:G86)</f>
        <v>2317</v>
      </c>
      <c r="H87" s="82">
        <f>SUM(H13:H86)</f>
        <v>5619</v>
      </c>
      <c r="I87" s="83"/>
      <c r="J87" s="84"/>
      <c r="K87" s="84"/>
      <c r="L87" s="85"/>
      <c r="M87" s="86">
        <f>SUM(M13:M86)</f>
        <v>11589</v>
      </c>
      <c r="N87" s="86">
        <f>SUM(N13:N86)</f>
        <v>12664.5</v>
      </c>
      <c r="O87" s="86">
        <f>SUM(O13:O86)</f>
        <v>5532</v>
      </c>
      <c r="P87" s="86">
        <f>SUM(P13:P86)</f>
        <v>16060.7</v>
      </c>
      <c r="Q87" s="86">
        <f>SUM(Q13:Q86)</f>
        <v>45846.2</v>
      </c>
      <c r="R87" s="87"/>
      <c r="S87" s="88">
        <f>SUM(S13:S86)</f>
        <v>43660.26984126983</v>
      </c>
      <c r="T87" s="18"/>
      <c r="U87" s="18"/>
      <c r="V87" s="18"/>
      <c r="W87" s="18"/>
    </row>
    <row r="88" spans="1:39" s="2" customFormat="1">
      <c r="D88" s="69"/>
      <c r="M88" s="69">
        <f>SUM(M13:M86)</f>
        <v>11589</v>
      </c>
      <c r="S88" s="89">
        <f>SUM(S13:S86)</f>
        <v>43660.26984126983</v>
      </c>
    </row>
    <row r="89" spans="1:39" s="2" customFormat="1">
      <c r="A89" s="8" t="s">
        <v>107</v>
      </c>
      <c r="B89" s="8"/>
      <c r="C89" s="8"/>
      <c r="D89" s="90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</row>
    <row r="90" spans="1:39" s="2" customFormat="1">
      <c r="A90" s="168" t="s">
        <v>108</v>
      </c>
      <c r="B90" s="168"/>
      <c r="C90" s="91"/>
      <c r="D90" s="69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</row>
    <row r="91" spans="1:39" s="2" customFormat="1">
      <c r="A91" s="8" t="s">
        <v>109</v>
      </c>
      <c r="B91" s="8"/>
      <c r="C91" s="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39" s="2" customFormat="1">
      <c r="A92" s="6"/>
      <c r="B92" s="6"/>
      <c r="C92" s="92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39" s="2" customFormat="1" ht="15">
      <c r="A93" s="169" t="s">
        <v>2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</row>
    <row r="94" spans="1:39" s="2" customFormat="1" ht="15">
      <c r="A94" s="170" t="s">
        <v>3</v>
      </c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</row>
    <row r="95" spans="1:39" s="2" customFormat="1" ht="13.9" customHeight="1">
      <c r="A95" s="171" t="s">
        <v>4</v>
      </c>
      <c r="B95" s="172" t="s">
        <v>5</v>
      </c>
      <c r="C95" s="173" t="s">
        <v>6</v>
      </c>
      <c r="D95" s="10" t="s">
        <v>7</v>
      </c>
      <c r="E95" s="174" t="s">
        <v>8</v>
      </c>
      <c r="F95" s="174"/>
      <c r="G95" s="174"/>
      <c r="H95" s="174"/>
      <c r="I95" s="175" t="s">
        <v>9</v>
      </c>
      <c r="J95" s="175"/>
      <c r="K95" s="175"/>
      <c r="L95" s="175"/>
      <c r="M95" s="176" t="s">
        <v>10</v>
      </c>
      <c r="N95" s="176"/>
      <c r="O95" s="176"/>
      <c r="P95" s="176"/>
      <c r="Q95" s="11" t="s">
        <v>11</v>
      </c>
      <c r="R95" s="12" t="s">
        <v>12</v>
      </c>
      <c r="S95" s="13" t="s">
        <v>13</v>
      </c>
    </row>
    <row r="96" spans="1:39" s="2" customFormat="1" ht="22.5">
      <c r="A96" s="171"/>
      <c r="B96" s="172"/>
      <c r="C96" s="173"/>
      <c r="D96" s="14" t="s">
        <v>14</v>
      </c>
      <c r="E96" s="174"/>
      <c r="F96" s="174"/>
      <c r="G96" s="174"/>
      <c r="H96" s="174"/>
      <c r="I96" s="175"/>
      <c r="J96" s="175"/>
      <c r="K96" s="175"/>
      <c r="L96" s="175"/>
      <c r="M96" s="176"/>
      <c r="N96" s="176"/>
      <c r="O96" s="176"/>
      <c r="P96" s="176"/>
      <c r="Q96" s="15" t="s">
        <v>15</v>
      </c>
      <c r="R96" s="16" t="s">
        <v>16</v>
      </c>
      <c r="S96" s="17" t="s">
        <v>17</v>
      </c>
    </row>
    <row r="97" spans="1:19" s="2" customFormat="1">
      <c r="A97" s="20">
        <v>1</v>
      </c>
      <c r="B97" s="21">
        <v>2</v>
      </c>
      <c r="C97" s="22">
        <v>3</v>
      </c>
      <c r="D97" s="23">
        <v>4</v>
      </c>
      <c r="E97" s="24">
        <v>5</v>
      </c>
      <c r="F97" s="25">
        <v>6</v>
      </c>
      <c r="G97" s="25">
        <v>7</v>
      </c>
      <c r="H97" s="23">
        <v>8</v>
      </c>
      <c r="I97" s="26">
        <v>9</v>
      </c>
      <c r="J97" s="27">
        <v>10</v>
      </c>
      <c r="K97" s="27">
        <v>11</v>
      </c>
      <c r="L97" s="28">
        <v>12</v>
      </c>
      <c r="M97" s="29">
        <v>13</v>
      </c>
      <c r="N97" s="25">
        <v>14</v>
      </c>
      <c r="O97" s="25">
        <v>15</v>
      </c>
      <c r="P97" s="30">
        <v>16</v>
      </c>
      <c r="Q97" s="24">
        <v>17</v>
      </c>
      <c r="R97" s="31">
        <v>18</v>
      </c>
      <c r="S97" s="30" t="s">
        <v>18</v>
      </c>
    </row>
    <row r="98" spans="1:19" s="2" customFormat="1">
      <c r="A98" s="34"/>
      <c r="B98" s="35" t="s">
        <v>19</v>
      </c>
      <c r="C98" s="36"/>
      <c r="D98" s="37"/>
      <c r="E98" s="38" t="s">
        <v>20</v>
      </c>
      <c r="F98" s="39" t="s">
        <v>21</v>
      </c>
      <c r="G98" s="39" t="s">
        <v>22</v>
      </c>
      <c r="H98" s="37" t="s">
        <v>23</v>
      </c>
      <c r="I98" s="40" t="s">
        <v>24</v>
      </c>
      <c r="J98" s="41" t="s">
        <v>25</v>
      </c>
      <c r="K98" s="41" t="s">
        <v>26</v>
      </c>
      <c r="L98" s="42" t="s">
        <v>27</v>
      </c>
      <c r="M98" s="43" t="s">
        <v>20</v>
      </c>
      <c r="N98" s="39" t="s">
        <v>21</v>
      </c>
      <c r="O98" s="44" t="s">
        <v>28</v>
      </c>
      <c r="P98" s="45" t="s">
        <v>23</v>
      </c>
      <c r="Q98" s="46"/>
      <c r="R98" s="47"/>
      <c r="S98" s="48"/>
    </row>
    <row r="99" spans="1:19" s="2" customFormat="1">
      <c r="A99" s="50">
        <v>1</v>
      </c>
      <c r="B99" s="51" t="s">
        <v>29</v>
      </c>
      <c r="C99" s="52" t="s">
        <v>30</v>
      </c>
      <c r="D99" s="53">
        <f t="shared" ref="D99:D144" si="20">SUM(H99,G99,F99,E99)</f>
        <v>665</v>
      </c>
      <c r="E99" s="54">
        <v>200</v>
      </c>
      <c r="F99" s="52">
        <v>200</v>
      </c>
      <c r="G99" s="52">
        <v>45</v>
      </c>
      <c r="H99" s="53">
        <v>220</v>
      </c>
      <c r="I99" s="55">
        <v>6.1</v>
      </c>
      <c r="J99" s="56">
        <v>6.8</v>
      </c>
      <c r="K99" s="56">
        <v>6.1</v>
      </c>
      <c r="L99" s="56">
        <v>6.8</v>
      </c>
      <c r="M99" s="58">
        <f t="shared" ref="M99:M130" si="21">E99*I99</f>
        <v>1220</v>
      </c>
      <c r="N99" s="58">
        <f t="shared" ref="N99:N130" si="22">F99*J99</f>
        <v>1360</v>
      </c>
      <c r="O99" s="58">
        <f t="shared" ref="O99:O130" si="23">G99*K99</f>
        <v>274.5</v>
      </c>
      <c r="P99" s="58">
        <f t="shared" ref="P99:P130" si="24">L99*H99</f>
        <v>1496</v>
      </c>
      <c r="Q99" s="93">
        <f t="shared" ref="Q99:Q130" si="25">SUM(M99:P99)</f>
        <v>4350.5</v>
      </c>
      <c r="R99" s="60">
        <v>0.05</v>
      </c>
      <c r="S99" s="61">
        <f t="shared" ref="S99:S130" si="26">Q99/(1+R99)</f>
        <v>4143.333333333333</v>
      </c>
    </row>
    <row r="100" spans="1:19" s="2" customFormat="1">
      <c r="A100" s="50">
        <v>2</v>
      </c>
      <c r="B100" s="51" t="s">
        <v>31</v>
      </c>
      <c r="C100" s="52" t="s">
        <v>30</v>
      </c>
      <c r="D100" s="53">
        <f t="shared" si="20"/>
        <v>295</v>
      </c>
      <c r="E100" s="54">
        <v>80</v>
      </c>
      <c r="F100" s="52">
        <v>80</v>
      </c>
      <c r="G100" s="52">
        <v>45</v>
      </c>
      <c r="H100" s="53">
        <v>90</v>
      </c>
      <c r="I100" s="55">
        <f>I14*1.35</f>
        <v>2.2949999999999999</v>
      </c>
      <c r="J100" s="56">
        <f>J14*1.35</f>
        <v>2.7</v>
      </c>
      <c r="K100" s="56">
        <f>K14*1.35</f>
        <v>2.0250000000000004</v>
      </c>
      <c r="L100" s="56">
        <f>L14*1.35</f>
        <v>2.7</v>
      </c>
      <c r="M100" s="58">
        <f t="shared" si="21"/>
        <v>183.6</v>
      </c>
      <c r="N100" s="58">
        <f t="shared" si="22"/>
        <v>216</v>
      </c>
      <c r="O100" s="58">
        <f t="shared" si="23"/>
        <v>91.125000000000014</v>
      </c>
      <c r="P100" s="58">
        <f t="shared" si="24"/>
        <v>243.00000000000003</v>
      </c>
      <c r="Q100" s="93">
        <f t="shared" si="25"/>
        <v>733.72500000000002</v>
      </c>
      <c r="R100" s="60">
        <v>0.05</v>
      </c>
      <c r="S100" s="61">
        <f t="shared" si="26"/>
        <v>698.78571428571433</v>
      </c>
    </row>
    <row r="101" spans="1:19" s="2" customFormat="1">
      <c r="A101" s="50">
        <v>3</v>
      </c>
      <c r="B101" s="51" t="s">
        <v>32</v>
      </c>
      <c r="C101" s="52" t="s">
        <v>33</v>
      </c>
      <c r="D101" s="53">
        <f t="shared" si="20"/>
        <v>880</v>
      </c>
      <c r="E101" s="54">
        <v>200</v>
      </c>
      <c r="F101" s="52">
        <v>200</v>
      </c>
      <c r="G101" s="52">
        <v>240</v>
      </c>
      <c r="H101" s="53">
        <v>240</v>
      </c>
      <c r="I101" s="55">
        <v>1.4</v>
      </c>
      <c r="J101" s="56">
        <v>1.4</v>
      </c>
      <c r="K101" s="56">
        <v>1.4</v>
      </c>
      <c r="L101" s="56">
        <v>1.4</v>
      </c>
      <c r="M101" s="58">
        <f t="shared" si="21"/>
        <v>280</v>
      </c>
      <c r="N101" s="58">
        <f t="shared" si="22"/>
        <v>280</v>
      </c>
      <c r="O101" s="58">
        <f t="shared" si="23"/>
        <v>336</v>
      </c>
      <c r="P101" s="58">
        <f t="shared" si="24"/>
        <v>336</v>
      </c>
      <c r="Q101" s="93">
        <f t="shared" si="25"/>
        <v>1232</v>
      </c>
      <c r="R101" s="60">
        <v>0.05</v>
      </c>
      <c r="S101" s="61">
        <f t="shared" si="26"/>
        <v>1173.3333333333333</v>
      </c>
    </row>
    <row r="102" spans="1:19" s="2" customFormat="1">
      <c r="A102" s="50">
        <v>4</v>
      </c>
      <c r="B102" s="51" t="s">
        <v>34</v>
      </c>
      <c r="C102" s="52" t="s">
        <v>30</v>
      </c>
      <c r="D102" s="53">
        <f t="shared" si="20"/>
        <v>80</v>
      </c>
      <c r="E102" s="54">
        <v>20</v>
      </c>
      <c r="F102" s="52">
        <v>20</v>
      </c>
      <c r="G102" s="52">
        <v>20</v>
      </c>
      <c r="H102" s="53">
        <v>20</v>
      </c>
      <c r="I102" s="55">
        <v>1.4</v>
      </c>
      <c r="J102" s="56">
        <v>1.4</v>
      </c>
      <c r="K102" s="56">
        <v>6.8</v>
      </c>
      <c r="L102" s="56">
        <v>6.8</v>
      </c>
      <c r="M102" s="58">
        <f t="shared" si="21"/>
        <v>28</v>
      </c>
      <c r="N102" s="58">
        <f t="shared" si="22"/>
        <v>28</v>
      </c>
      <c r="O102" s="58">
        <f t="shared" si="23"/>
        <v>136</v>
      </c>
      <c r="P102" s="58">
        <f t="shared" si="24"/>
        <v>136</v>
      </c>
      <c r="Q102" s="93">
        <f t="shared" si="25"/>
        <v>328</v>
      </c>
      <c r="R102" s="60">
        <v>0.05</v>
      </c>
      <c r="S102" s="61">
        <f t="shared" si="26"/>
        <v>312.38095238095235</v>
      </c>
    </row>
    <row r="103" spans="1:19" s="2" customFormat="1">
      <c r="A103" s="50">
        <v>5</v>
      </c>
      <c r="B103" s="51" t="s">
        <v>35</v>
      </c>
      <c r="C103" s="52" t="s">
        <v>33</v>
      </c>
      <c r="D103" s="53">
        <f t="shared" si="20"/>
        <v>90</v>
      </c>
      <c r="E103" s="54">
        <v>15</v>
      </c>
      <c r="F103" s="52">
        <v>15</v>
      </c>
      <c r="G103" s="52">
        <v>30</v>
      </c>
      <c r="H103" s="53">
        <v>30</v>
      </c>
      <c r="I103" s="55">
        <v>6.8</v>
      </c>
      <c r="J103" s="56">
        <v>6.8</v>
      </c>
      <c r="K103" s="56">
        <v>5.5</v>
      </c>
      <c r="L103" s="56">
        <v>6.8</v>
      </c>
      <c r="M103" s="58">
        <f t="shared" si="21"/>
        <v>102</v>
      </c>
      <c r="N103" s="58">
        <f t="shared" si="22"/>
        <v>102</v>
      </c>
      <c r="O103" s="58">
        <f t="shared" si="23"/>
        <v>165</v>
      </c>
      <c r="P103" s="58">
        <f t="shared" si="24"/>
        <v>204</v>
      </c>
      <c r="Q103" s="93">
        <f t="shared" si="25"/>
        <v>573</v>
      </c>
      <c r="R103" s="60">
        <v>0.05</v>
      </c>
      <c r="S103" s="61">
        <f t="shared" si="26"/>
        <v>545.71428571428567</v>
      </c>
    </row>
    <row r="104" spans="1:19" s="2" customFormat="1">
      <c r="A104" s="50">
        <v>6</v>
      </c>
      <c r="B104" s="51" t="s">
        <v>36</v>
      </c>
      <c r="C104" s="52" t="s">
        <v>37</v>
      </c>
      <c r="D104" s="53">
        <f t="shared" si="20"/>
        <v>80</v>
      </c>
      <c r="E104" s="54">
        <v>0</v>
      </c>
      <c r="F104" s="52">
        <v>30</v>
      </c>
      <c r="G104" s="52">
        <v>20</v>
      </c>
      <c r="H104" s="53">
        <v>30</v>
      </c>
      <c r="I104" s="55">
        <f>I18*1.35</f>
        <v>0</v>
      </c>
      <c r="J104" s="56">
        <v>2.1</v>
      </c>
      <c r="K104" s="56">
        <v>2.1</v>
      </c>
      <c r="L104" s="56">
        <f>L18*1.35</f>
        <v>2.7</v>
      </c>
      <c r="M104" s="58">
        <f t="shared" si="21"/>
        <v>0</v>
      </c>
      <c r="N104" s="58">
        <f t="shared" si="22"/>
        <v>63</v>
      </c>
      <c r="O104" s="58">
        <f t="shared" si="23"/>
        <v>42</v>
      </c>
      <c r="P104" s="58">
        <f t="shared" si="24"/>
        <v>81</v>
      </c>
      <c r="Q104" s="93">
        <f t="shared" si="25"/>
        <v>186</v>
      </c>
      <c r="R104" s="60">
        <v>0.05</v>
      </c>
      <c r="S104" s="61">
        <f t="shared" si="26"/>
        <v>177.14285714285714</v>
      </c>
    </row>
    <row r="105" spans="1:19" s="2" customFormat="1">
      <c r="A105" s="50">
        <v>7</v>
      </c>
      <c r="B105" s="51" t="s">
        <v>38</v>
      </c>
      <c r="C105" s="52" t="s">
        <v>30</v>
      </c>
      <c r="D105" s="53">
        <f t="shared" si="20"/>
        <v>5</v>
      </c>
      <c r="E105" s="54">
        <v>1</v>
      </c>
      <c r="F105" s="52">
        <v>2</v>
      </c>
      <c r="G105" s="52">
        <v>0</v>
      </c>
      <c r="H105" s="53">
        <v>2</v>
      </c>
      <c r="I105" s="55">
        <f>I19*1.35</f>
        <v>21.6</v>
      </c>
      <c r="J105" s="56">
        <f>J19*1.35</f>
        <v>21.6</v>
      </c>
      <c r="K105" s="56">
        <f>K19*1.35</f>
        <v>0</v>
      </c>
      <c r="L105" s="56">
        <v>2.2000000000000002</v>
      </c>
      <c r="M105" s="58">
        <f t="shared" si="21"/>
        <v>21.6</v>
      </c>
      <c r="N105" s="58">
        <f t="shared" si="22"/>
        <v>43.2</v>
      </c>
      <c r="O105" s="58">
        <f t="shared" si="23"/>
        <v>0</v>
      </c>
      <c r="P105" s="58">
        <f t="shared" si="24"/>
        <v>4.4000000000000004</v>
      </c>
      <c r="Q105" s="93">
        <f t="shared" si="25"/>
        <v>69.200000000000017</v>
      </c>
      <c r="R105" s="60">
        <v>0.05</v>
      </c>
      <c r="S105" s="61">
        <f t="shared" si="26"/>
        <v>65.904761904761912</v>
      </c>
    </row>
    <row r="106" spans="1:19" s="2" customFormat="1">
      <c r="A106" s="50">
        <v>8</v>
      </c>
      <c r="B106" s="51" t="s">
        <v>39</v>
      </c>
      <c r="C106" s="52" t="s">
        <v>30</v>
      </c>
      <c r="D106" s="53">
        <f t="shared" si="20"/>
        <v>185</v>
      </c>
      <c r="E106" s="54">
        <v>40</v>
      </c>
      <c r="F106" s="52">
        <v>45</v>
      </c>
      <c r="G106" s="52">
        <v>30</v>
      </c>
      <c r="H106" s="53">
        <v>70</v>
      </c>
      <c r="I106" s="55">
        <v>2.5</v>
      </c>
      <c r="J106" s="56">
        <v>3</v>
      </c>
      <c r="K106" s="56">
        <f>K20*1.35</f>
        <v>2.0250000000000004</v>
      </c>
      <c r="L106" s="56">
        <f>L20*1.35</f>
        <v>2.7</v>
      </c>
      <c r="M106" s="58">
        <f t="shared" si="21"/>
        <v>100</v>
      </c>
      <c r="N106" s="58">
        <f t="shared" si="22"/>
        <v>135</v>
      </c>
      <c r="O106" s="58">
        <f t="shared" si="23"/>
        <v>60.750000000000014</v>
      </c>
      <c r="P106" s="58">
        <f t="shared" si="24"/>
        <v>189</v>
      </c>
      <c r="Q106" s="93">
        <f t="shared" si="25"/>
        <v>484.75</v>
      </c>
      <c r="R106" s="60">
        <v>0.05</v>
      </c>
      <c r="S106" s="61">
        <f t="shared" si="26"/>
        <v>461.66666666666663</v>
      </c>
    </row>
    <row r="107" spans="1:19" s="2" customFormat="1">
      <c r="A107" s="50">
        <v>9</v>
      </c>
      <c r="B107" s="51" t="s">
        <v>40</v>
      </c>
      <c r="C107" s="52" t="s">
        <v>30</v>
      </c>
      <c r="D107" s="53">
        <f t="shared" si="20"/>
        <v>40</v>
      </c>
      <c r="E107" s="54">
        <v>15</v>
      </c>
      <c r="F107" s="52">
        <v>10</v>
      </c>
      <c r="G107" s="52">
        <v>8</v>
      </c>
      <c r="H107" s="53">
        <v>7</v>
      </c>
      <c r="I107" s="55">
        <v>4.0999999999999996</v>
      </c>
      <c r="J107" s="56">
        <v>4.0999999999999996</v>
      </c>
      <c r="K107" s="56">
        <v>4.0999999999999996</v>
      </c>
      <c r="L107" s="56">
        <v>4.0999999999999996</v>
      </c>
      <c r="M107" s="58">
        <f t="shared" si="21"/>
        <v>61.499999999999993</v>
      </c>
      <c r="N107" s="58">
        <f t="shared" si="22"/>
        <v>41</v>
      </c>
      <c r="O107" s="58">
        <f t="shared" si="23"/>
        <v>32.799999999999997</v>
      </c>
      <c r="P107" s="58">
        <f t="shared" si="24"/>
        <v>28.699999999999996</v>
      </c>
      <c r="Q107" s="93">
        <f t="shared" si="25"/>
        <v>164</v>
      </c>
      <c r="R107" s="60">
        <v>0.05</v>
      </c>
      <c r="S107" s="61">
        <f t="shared" si="26"/>
        <v>156.19047619047618</v>
      </c>
    </row>
    <row r="108" spans="1:19" s="2" customFormat="1">
      <c r="A108" s="50">
        <v>10</v>
      </c>
      <c r="B108" s="51" t="s">
        <v>41</v>
      </c>
      <c r="C108" s="52" t="s">
        <v>30</v>
      </c>
      <c r="D108" s="53">
        <f t="shared" si="20"/>
        <v>40</v>
      </c>
      <c r="E108" s="54">
        <v>0</v>
      </c>
      <c r="F108" s="52">
        <v>10</v>
      </c>
      <c r="G108" s="52">
        <v>10</v>
      </c>
      <c r="H108" s="53">
        <v>20</v>
      </c>
      <c r="I108" s="55">
        <f>I22*1.35</f>
        <v>0</v>
      </c>
      <c r="J108" s="56">
        <v>11</v>
      </c>
      <c r="K108" s="56">
        <v>5.5</v>
      </c>
      <c r="L108" s="56">
        <v>11</v>
      </c>
      <c r="M108" s="58">
        <f t="shared" si="21"/>
        <v>0</v>
      </c>
      <c r="N108" s="58">
        <f t="shared" si="22"/>
        <v>110</v>
      </c>
      <c r="O108" s="58">
        <f t="shared" si="23"/>
        <v>55</v>
      </c>
      <c r="P108" s="58">
        <f t="shared" si="24"/>
        <v>220</v>
      </c>
      <c r="Q108" s="93">
        <f t="shared" si="25"/>
        <v>385</v>
      </c>
      <c r="R108" s="60">
        <v>0.05</v>
      </c>
      <c r="S108" s="61">
        <f t="shared" si="26"/>
        <v>366.66666666666663</v>
      </c>
    </row>
    <row r="109" spans="1:19" s="2" customFormat="1">
      <c r="A109" s="50">
        <v>11</v>
      </c>
      <c r="B109" s="51" t="s">
        <v>42</v>
      </c>
      <c r="C109" s="52" t="s">
        <v>30</v>
      </c>
      <c r="D109" s="53">
        <f t="shared" si="20"/>
        <v>40</v>
      </c>
      <c r="E109" s="54">
        <v>10</v>
      </c>
      <c r="F109" s="52">
        <v>10</v>
      </c>
      <c r="G109" s="52">
        <v>5</v>
      </c>
      <c r="H109" s="53">
        <v>15</v>
      </c>
      <c r="I109" s="55">
        <v>9.5</v>
      </c>
      <c r="J109" s="56">
        <v>9.5</v>
      </c>
      <c r="K109" s="56">
        <v>9.5</v>
      </c>
      <c r="L109" s="56">
        <v>9.5</v>
      </c>
      <c r="M109" s="58">
        <f t="shared" si="21"/>
        <v>95</v>
      </c>
      <c r="N109" s="58">
        <f t="shared" si="22"/>
        <v>95</v>
      </c>
      <c r="O109" s="58">
        <f t="shared" si="23"/>
        <v>47.5</v>
      </c>
      <c r="P109" s="58">
        <f t="shared" si="24"/>
        <v>142.5</v>
      </c>
      <c r="Q109" s="93">
        <f t="shared" si="25"/>
        <v>380</v>
      </c>
      <c r="R109" s="60">
        <v>0.05</v>
      </c>
      <c r="S109" s="61">
        <f t="shared" si="26"/>
        <v>361.90476190476187</v>
      </c>
    </row>
    <row r="110" spans="1:19" s="2" customFormat="1">
      <c r="A110" s="50">
        <v>12</v>
      </c>
      <c r="B110" s="51" t="s">
        <v>43</v>
      </c>
      <c r="C110" s="52" t="s">
        <v>30</v>
      </c>
      <c r="D110" s="53">
        <f t="shared" si="20"/>
        <v>20</v>
      </c>
      <c r="E110" s="54">
        <v>0</v>
      </c>
      <c r="F110" s="52">
        <v>0</v>
      </c>
      <c r="G110" s="52">
        <v>0</v>
      </c>
      <c r="H110" s="53">
        <v>20</v>
      </c>
      <c r="I110" s="55">
        <f>I24*1.35</f>
        <v>0</v>
      </c>
      <c r="J110" s="56">
        <f>J24*1.35</f>
        <v>0</v>
      </c>
      <c r="K110" s="56">
        <f>K24*1.35</f>
        <v>0</v>
      </c>
      <c r="L110" s="56">
        <v>4.0999999999999996</v>
      </c>
      <c r="M110" s="58">
        <f t="shared" si="21"/>
        <v>0</v>
      </c>
      <c r="N110" s="58">
        <f t="shared" si="22"/>
        <v>0</v>
      </c>
      <c r="O110" s="58">
        <f t="shared" si="23"/>
        <v>0</v>
      </c>
      <c r="P110" s="58">
        <f t="shared" si="24"/>
        <v>82</v>
      </c>
      <c r="Q110" s="93">
        <f t="shared" si="25"/>
        <v>82</v>
      </c>
      <c r="R110" s="60">
        <v>0.05</v>
      </c>
      <c r="S110" s="61">
        <f t="shared" si="26"/>
        <v>78.095238095238088</v>
      </c>
    </row>
    <row r="111" spans="1:19" s="2" customFormat="1">
      <c r="A111" s="50">
        <v>13</v>
      </c>
      <c r="B111" s="51" t="s">
        <v>44</v>
      </c>
      <c r="C111" s="52" t="s">
        <v>30</v>
      </c>
      <c r="D111" s="53">
        <f t="shared" si="20"/>
        <v>28</v>
      </c>
      <c r="E111" s="54">
        <v>0</v>
      </c>
      <c r="F111" s="52">
        <v>8</v>
      </c>
      <c r="G111" s="52">
        <v>10</v>
      </c>
      <c r="H111" s="53">
        <v>10</v>
      </c>
      <c r="I111" s="55">
        <f>I25*1.35</f>
        <v>0</v>
      </c>
      <c r="J111" s="56">
        <v>6.8</v>
      </c>
      <c r="K111" s="56">
        <v>6.8</v>
      </c>
      <c r="L111" s="56">
        <f>L25*1.35</f>
        <v>8.1000000000000014</v>
      </c>
      <c r="M111" s="58">
        <f t="shared" si="21"/>
        <v>0</v>
      </c>
      <c r="N111" s="58">
        <f t="shared" si="22"/>
        <v>54.4</v>
      </c>
      <c r="O111" s="58">
        <f t="shared" si="23"/>
        <v>68</v>
      </c>
      <c r="P111" s="58">
        <f t="shared" si="24"/>
        <v>81.000000000000014</v>
      </c>
      <c r="Q111" s="93">
        <f t="shared" si="25"/>
        <v>203.40000000000003</v>
      </c>
      <c r="R111" s="60">
        <v>0.05</v>
      </c>
      <c r="S111" s="61">
        <f t="shared" si="26"/>
        <v>193.71428571428575</v>
      </c>
    </row>
    <row r="112" spans="1:19" s="2" customFormat="1">
      <c r="A112" s="50">
        <v>14</v>
      </c>
      <c r="B112" s="51" t="s">
        <v>45</v>
      </c>
      <c r="C112" s="52" t="s">
        <v>30</v>
      </c>
      <c r="D112" s="53">
        <f t="shared" si="20"/>
        <v>28</v>
      </c>
      <c r="E112" s="54">
        <v>0</v>
      </c>
      <c r="F112" s="52">
        <v>8</v>
      </c>
      <c r="G112" s="52">
        <v>10</v>
      </c>
      <c r="H112" s="53">
        <v>10</v>
      </c>
      <c r="I112" s="55">
        <f>I26*1.35</f>
        <v>0</v>
      </c>
      <c r="J112" s="56">
        <v>6.8</v>
      </c>
      <c r="K112" s="56">
        <v>6.8</v>
      </c>
      <c r="L112" s="56">
        <f>L26*1.35</f>
        <v>8.1000000000000014</v>
      </c>
      <c r="M112" s="58">
        <f t="shared" si="21"/>
        <v>0</v>
      </c>
      <c r="N112" s="58">
        <f t="shared" si="22"/>
        <v>54.4</v>
      </c>
      <c r="O112" s="58">
        <f t="shared" si="23"/>
        <v>68</v>
      </c>
      <c r="P112" s="58">
        <f t="shared" si="24"/>
        <v>81.000000000000014</v>
      </c>
      <c r="Q112" s="93">
        <f t="shared" si="25"/>
        <v>203.40000000000003</v>
      </c>
      <c r="R112" s="60">
        <v>0.05</v>
      </c>
      <c r="S112" s="61">
        <f t="shared" si="26"/>
        <v>193.71428571428575</v>
      </c>
    </row>
    <row r="113" spans="1:19" s="2" customFormat="1">
      <c r="A113" s="50">
        <v>15</v>
      </c>
      <c r="B113" s="51" t="s">
        <v>46</v>
      </c>
      <c r="C113" s="52" t="s">
        <v>33</v>
      </c>
      <c r="D113" s="53">
        <f t="shared" si="20"/>
        <v>246</v>
      </c>
      <c r="E113" s="54">
        <v>56</v>
      </c>
      <c r="F113" s="52">
        <v>80</v>
      </c>
      <c r="G113" s="52">
        <v>30</v>
      </c>
      <c r="H113" s="53">
        <v>80</v>
      </c>
      <c r="I113" s="55">
        <f>I27*1.35</f>
        <v>2.7</v>
      </c>
      <c r="J113" s="56">
        <v>3</v>
      </c>
      <c r="K113" s="56">
        <f>K27*1.35</f>
        <v>2.7</v>
      </c>
      <c r="L113" s="56">
        <v>3</v>
      </c>
      <c r="M113" s="58">
        <f t="shared" si="21"/>
        <v>151.20000000000002</v>
      </c>
      <c r="N113" s="58">
        <f t="shared" si="22"/>
        <v>240</v>
      </c>
      <c r="O113" s="58">
        <f t="shared" si="23"/>
        <v>81</v>
      </c>
      <c r="P113" s="58">
        <f t="shared" si="24"/>
        <v>240</v>
      </c>
      <c r="Q113" s="93">
        <f t="shared" si="25"/>
        <v>712.2</v>
      </c>
      <c r="R113" s="60">
        <v>0.05</v>
      </c>
      <c r="S113" s="61">
        <f t="shared" si="26"/>
        <v>678.28571428571433</v>
      </c>
    </row>
    <row r="114" spans="1:19" s="2" customFormat="1">
      <c r="A114" s="50">
        <v>16</v>
      </c>
      <c r="B114" s="51" t="s">
        <v>47</v>
      </c>
      <c r="C114" s="52" t="s">
        <v>30</v>
      </c>
      <c r="D114" s="53">
        <f t="shared" si="20"/>
        <v>430</v>
      </c>
      <c r="E114" s="54">
        <v>130</v>
      </c>
      <c r="F114" s="52">
        <v>50</v>
      </c>
      <c r="G114" s="52">
        <v>70</v>
      </c>
      <c r="H114" s="53">
        <v>180</v>
      </c>
      <c r="I114" s="55">
        <v>6.8</v>
      </c>
      <c r="J114" s="56">
        <v>6.8</v>
      </c>
      <c r="K114" s="56">
        <v>4.0999999999999996</v>
      </c>
      <c r="L114" s="56">
        <v>6.8</v>
      </c>
      <c r="M114" s="58">
        <f t="shared" si="21"/>
        <v>884</v>
      </c>
      <c r="N114" s="58">
        <f t="shared" si="22"/>
        <v>340</v>
      </c>
      <c r="O114" s="58">
        <f t="shared" si="23"/>
        <v>287</v>
      </c>
      <c r="P114" s="58">
        <f t="shared" si="24"/>
        <v>1224</v>
      </c>
      <c r="Q114" s="93">
        <f t="shared" si="25"/>
        <v>2735</v>
      </c>
      <c r="R114" s="60">
        <v>0.05</v>
      </c>
      <c r="S114" s="61">
        <f t="shared" si="26"/>
        <v>2604.7619047619046</v>
      </c>
    </row>
    <row r="115" spans="1:19" s="2" customFormat="1">
      <c r="A115" s="50">
        <v>17</v>
      </c>
      <c r="B115" s="51" t="s">
        <v>48</v>
      </c>
      <c r="C115" s="52" t="s">
        <v>30</v>
      </c>
      <c r="D115" s="53">
        <f t="shared" si="20"/>
        <v>1000</v>
      </c>
      <c r="E115" s="54">
        <v>300</v>
      </c>
      <c r="F115" s="52">
        <v>300</v>
      </c>
      <c r="G115" s="52">
        <v>100</v>
      </c>
      <c r="H115" s="53">
        <v>300</v>
      </c>
      <c r="I115" s="55">
        <v>3.4</v>
      </c>
      <c r="J115" s="56">
        <v>4.0999999999999996</v>
      </c>
      <c r="K115" s="56">
        <f>K29*1.35</f>
        <v>2.7</v>
      </c>
      <c r="L115" s="56">
        <v>4.0999999999999996</v>
      </c>
      <c r="M115" s="58">
        <f t="shared" si="21"/>
        <v>1020</v>
      </c>
      <c r="N115" s="58">
        <f t="shared" si="22"/>
        <v>1230</v>
      </c>
      <c r="O115" s="58">
        <f t="shared" si="23"/>
        <v>270</v>
      </c>
      <c r="P115" s="58">
        <f t="shared" si="24"/>
        <v>1230</v>
      </c>
      <c r="Q115" s="93">
        <f t="shared" si="25"/>
        <v>3750</v>
      </c>
      <c r="R115" s="60">
        <v>0.05</v>
      </c>
      <c r="S115" s="61">
        <f t="shared" si="26"/>
        <v>3571.4285714285711</v>
      </c>
    </row>
    <row r="116" spans="1:19" s="2" customFormat="1">
      <c r="A116" s="50">
        <v>18</v>
      </c>
      <c r="B116" s="51" t="s">
        <v>49</v>
      </c>
      <c r="C116" s="52" t="s">
        <v>33</v>
      </c>
      <c r="D116" s="53">
        <f t="shared" si="20"/>
        <v>105</v>
      </c>
      <c r="E116" s="54">
        <v>0</v>
      </c>
      <c r="F116" s="52">
        <v>30</v>
      </c>
      <c r="G116" s="52">
        <v>35</v>
      </c>
      <c r="H116" s="53">
        <v>40</v>
      </c>
      <c r="I116" s="55">
        <f>I30*1.35</f>
        <v>0</v>
      </c>
      <c r="J116" s="56">
        <v>6.8</v>
      </c>
      <c r="K116" s="56">
        <v>4.0999999999999996</v>
      </c>
      <c r="L116" s="56">
        <v>6.8</v>
      </c>
      <c r="M116" s="58">
        <f t="shared" si="21"/>
        <v>0</v>
      </c>
      <c r="N116" s="58">
        <f t="shared" si="22"/>
        <v>204</v>
      </c>
      <c r="O116" s="58">
        <f t="shared" si="23"/>
        <v>143.5</v>
      </c>
      <c r="P116" s="58">
        <f t="shared" si="24"/>
        <v>272</v>
      </c>
      <c r="Q116" s="93">
        <f t="shared" si="25"/>
        <v>619.5</v>
      </c>
      <c r="R116" s="60">
        <v>0.05</v>
      </c>
      <c r="S116" s="61">
        <f t="shared" si="26"/>
        <v>590</v>
      </c>
    </row>
    <row r="117" spans="1:19" s="2" customFormat="1">
      <c r="A117" s="50">
        <v>19</v>
      </c>
      <c r="B117" s="51" t="s">
        <v>50</v>
      </c>
      <c r="C117" s="52" t="s">
        <v>30</v>
      </c>
      <c r="D117" s="53">
        <f t="shared" si="20"/>
        <v>165</v>
      </c>
      <c r="E117" s="54">
        <v>50</v>
      </c>
      <c r="F117" s="52">
        <v>35</v>
      </c>
      <c r="G117" s="52">
        <v>30</v>
      </c>
      <c r="H117" s="53">
        <v>50</v>
      </c>
      <c r="I117" s="55">
        <v>6.8</v>
      </c>
      <c r="J117" s="56">
        <v>6.8</v>
      </c>
      <c r="K117" s="56">
        <v>4.0999999999999996</v>
      </c>
      <c r="L117" s="56">
        <v>6.8</v>
      </c>
      <c r="M117" s="58">
        <f t="shared" si="21"/>
        <v>340</v>
      </c>
      <c r="N117" s="58">
        <f t="shared" si="22"/>
        <v>238</v>
      </c>
      <c r="O117" s="58">
        <f t="shared" si="23"/>
        <v>122.99999999999999</v>
      </c>
      <c r="P117" s="58">
        <f t="shared" si="24"/>
        <v>340</v>
      </c>
      <c r="Q117" s="93">
        <f t="shared" si="25"/>
        <v>1041</v>
      </c>
      <c r="R117" s="60">
        <v>0.05</v>
      </c>
      <c r="S117" s="61">
        <f t="shared" si="26"/>
        <v>991.42857142857133</v>
      </c>
    </row>
    <row r="118" spans="1:19" s="2" customFormat="1">
      <c r="A118" s="50">
        <v>20</v>
      </c>
      <c r="B118" s="51" t="s">
        <v>51</v>
      </c>
      <c r="C118" s="52" t="s">
        <v>33</v>
      </c>
      <c r="D118" s="53">
        <f t="shared" si="20"/>
        <v>59</v>
      </c>
      <c r="E118" s="54">
        <v>14</v>
      </c>
      <c r="F118" s="52">
        <v>15</v>
      </c>
      <c r="G118" s="52">
        <v>10</v>
      </c>
      <c r="H118" s="53">
        <v>20</v>
      </c>
      <c r="I118" s="55">
        <v>6.8</v>
      </c>
      <c r="J118" s="56">
        <v>6.8</v>
      </c>
      <c r="K118" s="56">
        <v>4.0999999999999996</v>
      </c>
      <c r="L118" s="56">
        <v>6.8</v>
      </c>
      <c r="M118" s="58">
        <f t="shared" si="21"/>
        <v>95.2</v>
      </c>
      <c r="N118" s="58">
        <f t="shared" si="22"/>
        <v>102</v>
      </c>
      <c r="O118" s="58">
        <f t="shared" si="23"/>
        <v>41</v>
      </c>
      <c r="P118" s="58">
        <f t="shared" si="24"/>
        <v>136</v>
      </c>
      <c r="Q118" s="93">
        <f t="shared" si="25"/>
        <v>374.2</v>
      </c>
      <c r="R118" s="60">
        <v>0.05</v>
      </c>
      <c r="S118" s="61">
        <f t="shared" si="26"/>
        <v>356.38095238095235</v>
      </c>
    </row>
    <row r="119" spans="1:19" s="2" customFormat="1">
      <c r="A119" s="50">
        <v>21</v>
      </c>
      <c r="B119" s="51" t="s">
        <v>52</v>
      </c>
      <c r="C119" s="52" t="s">
        <v>37</v>
      </c>
      <c r="D119" s="53">
        <f t="shared" si="20"/>
        <v>520</v>
      </c>
      <c r="E119" s="54">
        <v>110</v>
      </c>
      <c r="F119" s="52">
        <v>160</v>
      </c>
      <c r="G119" s="52">
        <v>70</v>
      </c>
      <c r="H119" s="53">
        <v>180</v>
      </c>
      <c r="I119" s="55">
        <v>2.5</v>
      </c>
      <c r="J119" s="56">
        <f>J33*1.35</f>
        <v>2.7</v>
      </c>
      <c r="K119" s="56">
        <f>K33*1.35</f>
        <v>2.0250000000000004</v>
      </c>
      <c r="L119" s="56">
        <v>2.5</v>
      </c>
      <c r="M119" s="58">
        <f t="shared" si="21"/>
        <v>275</v>
      </c>
      <c r="N119" s="58">
        <f t="shared" si="22"/>
        <v>432</v>
      </c>
      <c r="O119" s="58">
        <f t="shared" si="23"/>
        <v>141.75000000000003</v>
      </c>
      <c r="P119" s="58">
        <f t="shared" si="24"/>
        <v>450</v>
      </c>
      <c r="Q119" s="93">
        <f t="shared" si="25"/>
        <v>1298.75</v>
      </c>
      <c r="R119" s="60">
        <v>0.05</v>
      </c>
      <c r="S119" s="61">
        <f t="shared" si="26"/>
        <v>1236.9047619047619</v>
      </c>
    </row>
    <row r="120" spans="1:19" s="2" customFormat="1">
      <c r="A120" s="50">
        <v>22</v>
      </c>
      <c r="B120" s="51" t="s">
        <v>53</v>
      </c>
      <c r="C120" s="52" t="s">
        <v>33</v>
      </c>
      <c r="D120" s="53">
        <f t="shared" si="20"/>
        <v>760</v>
      </c>
      <c r="E120" s="54">
        <v>240</v>
      </c>
      <c r="F120" s="52">
        <v>240</v>
      </c>
      <c r="G120" s="52">
        <v>0</v>
      </c>
      <c r="H120" s="53">
        <v>280</v>
      </c>
      <c r="I120" s="55">
        <v>1.7</v>
      </c>
      <c r="J120" s="56">
        <v>1.7</v>
      </c>
      <c r="K120" s="56">
        <f>K34*1.35</f>
        <v>0</v>
      </c>
      <c r="L120" s="56">
        <v>1.7</v>
      </c>
      <c r="M120" s="58">
        <f t="shared" si="21"/>
        <v>408</v>
      </c>
      <c r="N120" s="58">
        <f t="shared" si="22"/>
        <v>408</v>
      </c>
      <c r="O120" s="58">
        <f t="shared" si="23"/>
        <v>0</v>
      </c>
      <c r="P120" s="58">
        <f t="shared" si="24"/>
        <v>476</v>
      </c>
      <c r="Q120" s="93">
        <f t="shared" si="25"/>
        <v>1292</v>
      </c>
      <c r="R120" s="60">
        <v>0.05</v>
      </c>
      <c r="S120" s="61">
        <f t="shared" si="26"/>
        <v>1230.4761904761904</v>
      </c>
    </row>
    <row r="121" spans="1:19" s="2" customFormat="1">
      <c r="A121" s="50">
        <v>23</v>
      </c>
      <c r="B121" s="51" t="s">
        <v>54</v>
      </c>
      <c r="C121" s="52" t="s">
        <v>30</v>
      </c>
      <c r="D121" s="53">
        <f t="shared" si="20"/>
        <v>65</v>
      </c>
      <c r="E121" s="54">
        <v>20</v>
      </c>
      <c r="F121" s="52">
        <v>20</v>
      </c>
      <c r="G121" s="52">
        <v>0</v>
      </c>
      <c r="H121" s="53">
        <v>25</v>
      </c>
      <c r="I121" s="55">
        <v>11</v>
      </c>
      <c r="J121" s="56">
        <v>11</v>
      </c>
      <c r="K121" s="56">
        <f>K35*1.35</f>
        <v>0</v>
      </c>
      <c r="L121" s="56">
        <v>11</v>
      </c>
      <c r="M121" s="58">
        <f t="shared" si="21"/>
        <v>220</v>
      </c>
      <c r="N121" s="58">
        <f t="shared" si="22"/>
        <v>220</v>
      </c>
      <c r="O121" s="58">
        <f t="shared" si="23"/>
        <v>0</v>
      </c>
      <c r="P121" s="58">
        <f t="shared" si="24"/>
        <v>275</v>
      </c>
      <c r="Q121" s="93">
        <f t="shared" si="25"/>
        <v>715</v>
      </c>
      <c r="R121" s="60">
        <v>0.05</v>
      </c>
      <c r="S121" s="61">
        <f t="shared" si="26"/>
        <v>680.95238095238096</v>
      </c>
    </row>
    <row r="122" spans="1:19" s="2" customFormat="1">
      <c r="A122" s="50">
        <v>24</v>
      </c>
      <c r="B122" s="51" t="s">
        <v>55</v>
      </c>
      <c r="C122" s="52" t="s">
        <v>30</v>
      </c>
      <c r="D122" s="53">
        <f t="shared" si="20"/>
        <v>50</v>
      </c>
      <c r="E122" s="54">
        <v>0</v>
      </c>
      <c r="F122" s="52">
        <v>20</v>
      </c>
      <c r="G122" s="52">
        <v>30</v>
      </c>
      <c r="H122" s="53">
        <v>0</v>
      </c>
      <c r="I122" s="55">
        <f>I36*1.35</f>
        <v>0</v>
      </c>
      <c r="J122" s="56">
        <v>11</v>
      </c>
      <c r="K122" s="56">
        <v>11</v>
      </c>
      <c r="L122" s="56">
        <f>L36*1.35</f>
        <v>0</v>
      </c>
      <c r="M122" s="58">
        <f t="shared" si="21"/>
        <v>0</v>
      </c>
      <c r="N122" s="58">
        <f t="shared" si="22"/>
        <v>220</v>
      </c>
      <c r="O122" s="58">
        <f t="shared" si="23"/>
        <v>330</v>
      </c>
      <c r="P122" s="58">
        <f t="shared" si="24"/>
        <v>0</v>
      </c>
      <c r="Q122" s="93">
        <f t="shared" si="25"/>
        <v>550</v>
      </c>
      <c r="R122" s="60">
        <v>0.05</v>
      </c>
      <c r="S122" s="61">
        <f t="shared" si="26"/>
        <v>523.80952380952374</v>
      </c>
    </row>
    <row r="123" spans="1:19" s="2" customFormat="1">
      <c r="A123" s="50">
        <v>25</v>
      </c>
      <c r="B123" s="51" t="s">
        <v>56</v>
      </c>
      <c r="C123" s="52" t="s">
        <v>30</v>
      </c>
      <c r="D123" s="53">
        <f t="shared" si="20"/>
        <v>176</v>
      </c>
      <c r="E123" s="54">
        <v>60</v>
      </c>
      <c r="F123" s="52">
        <v>50</v>
      </c>
      <c r="G123" s="52">
        <v>6</v>
      </c>
      <c r="H123" s="53">
        <v>60</v>
      </c>
      <c r="I123" s="55">
        <v>4.0999999999999996</v>
      </c>
      <c r="J123" s="56">
        <f>J37*1.35</f>
        <v>5.4</v>
      </c>
      <c r="K123" s="56">
        <v>4.0999999999999996</v>
      </c>
      <c r="L123" s="56">
        <f>L37*1.35</f>
        <v>5.4</v>
      </c>
      <c r="M123" s="58">
        <f t="shared" si="21"/>
        <v>245.99999999999997</v>
      </c>
      <c r="N123" s="58">
        <f t="shared" si="22"/>
        <v>270</v>
      </c>
      <c r="O123" s="58">
        <f t="shared" si="23"/>
        <v>24.599999999999998</v>
      </c>
      <c r="P123" s="58">
        <f t="shared" si="24"/>
        <v>324</v>
      </c>
      <c r="Q123" s="93">
        <f t="shared" si="25"/>
        <v>864.6</v>
      </c>
      <c r="R123" s="60">
        <v>0.05</v>
      </c>
      <c r="S123" s="61">
        <f t="shared" si="26"/>
        <v>823.42857142857144</v>
      </c>
    </row>
    <row r="124" spans="1:19" s="2" customFormat="1">
      <c r="A124" s="50">
        <v>26</v>
      </c>
      <c r="B124" s="51" t="s">
        <v>57</v>
      </c>
      <c r="C124" s="52" t="s">
        <v>30</v>
      </c>
      <c r="D124" s="53">
        <f t="shared" si="20"/>
        <v>100</v>
      </c>
      <c r="E124" s="54">
        <v>25</v>
      </c>
      <c r="F124" s="52">
        <v>50</v>
      </c>
      <c r="G124" s="52">
        <v>5</v>
      </c>
      <c r="H124" s="53">
        <v>20</v>
      </c>
      <c r="I124" s="55">
        <v>2.5</v>
      </c>
      <c r="J124" s="56">
        <f>J38*1.35</f>
        <v>2.7</v>
      </c>
      <c r="K124" s="56">
        <f>K38*1.35</f>
        <v>2.0250000000000004</v>
      </c>
      <c r="L124" s="56">
        <f>L38*1.35</f>
        <v>2.7</v>
      </c>
      <c r="M124" s="58">
        <f t="shared" si="21"/>
        <v>62.5</v>
      </c>
      <c r="N124" s="58">
        <f t="shared" si="22"/>
        <v>135</v>
      </c>
      <c r="O124" s="58">
        <f t="shared" si="23"/>
        <v>10.125000000000002</v>
      </c>
      <c r="P124" s="58">
        <f t="shared" si="24"/>
        <v>54</v>
      </c>
      <c r="Q124" s="93">
        <f t="shared" si="25"/>
        <v>261.625</v>
      </c>
      <c r="R124" s="60">
        <v>0.05</v>
      </c>
      <c r="S124" s="61">
        <f t="shared" si="26"/>
        <v>249.16666666666666</v>
      </c>
    </row>
    <row r="125" spans="1:19" s="2" customFormat="1">
      <c r="A125" s="50">
        <v>27</v>
      </c>
      <c r="B125" s="51" t="s">
        <v>58</v>
      </c>
      <c r="C125" s="52" t="s">
        <v>33</v>
      </c>
      <c r="D125" s="53">
        <f t="shared" si="20"/>
        <v>65</v>
      </c>
      <c r="E125" s="54">
        <v>0</v>
      </c>
      <c r="F125" s="52">
        <v>0</v>
      </c>
      <c r="G125" s="52">
        <v>25</v>
      </c>
      <c r="H125" s="53">
        <v>40</v>
      </c>
      <c r="I125" s="55">
        <f>I39*1.35</f>
        <v>0</v>
      </c>
      <c r="J125" s="56">
        <f>J39*1.35</f>
        <v>0</v>
      </c>
      <c r="K125" s="56">
        <f>K39*1.35</f>
        <v>2.0250000000000004</v>
      </c>
      <c r="L125" s="56">
        <f>L39*1.35</f>
        <v>2.0250000000000004</v>
      </c>
      <c r="M125" s="58">
        <f t="shared" si="21"/>
        <v>0</v>
      </c>
      <c r="N125" s="58">
        <f t="shared" si="22"/>
        <v>0</v>
      </c>
      <c r="O125" s="58">
        <f t="shared" si="23"/>
        <v>50.625000000000007</v>
      </c>
      <c r="P125" s="58">
        <f t="shared" si="24"/>
        <v>81.000000000000014</v>
      </c>
      <c r="Q125" s="93">
        <f t="shared" si="25"/>
        <v>131.62500000000003</v>
      </c>
      <c r="R125" s="60">
        <v>0.05</v>
      </c>
      <c r="S125" s="61">
        <f t="shared" si="26"/>
        <v>125.35714285714288</v>
      </c>
    </row>
    <row r="126" spans="1:19" s="2" customFormat="1">
      <c r="A126" s="50">
        <v>28</v>
      </c>
      <c r="B126" s="51" t="s">
        <v>59</v>
      </c>
      <c r="C126" s="52" t="s">
        <v>33</v>
      </c>
      <c r="D126" s="53">
        <f t="shared" si="20"/>
        <v>33</v>
      </c>
      <c r="E126" s="54">
        <v>8</v>
      </c>
      <c r="F126" s="52">
        <v>7</v>
      </c>
      <c r="G126" s="52">
        <v>4</v>
      </c>
      <c r="H126" s="53">
        <v>14</v>
      </c>
      <c r="I126" s="55">
        <v>6.8</v>
      </c>
      <c r="J126" s="56">
        <v>6.8</v>
      </c>
      <c r="K126" s="56">
        <v>6.8</v>
      </c>
      <c r="L126" s="56">
        <v>6.8</v>
      </c>
      <c r="M126" s="58">
        <f t="shared" si="21"/>
        <v>54.4</v>
      </c>
      <c r="N126" s="58">
        <f t="shared" si="22"/>
        <v>47.6</v>
      </c>
      <c r="O126" s="58">
        <f t="shared" si="23"/>
        <v>27.2</v>
      </c>
      <c r="P126" s="58">
        <f t="shared" si="24"/>
        <v>95.2</v>
      </c>
      <c r="Q126" s="93">
        <f t="shared" si="25"/>
        <v>224.39999999999998</v>
      </c>
      <c r="R126" s="60">
        <v>0.05</v>
      </c>
      <c r="S126" s="61">
        <f t="shared" si="26"/>
        <v>213.71428571428569</v>
      </c>
    </row>
    <row r="127" spans="1:19" s="2" customFormat="1">
      <c r="A127" s="50">
        <v>29</v>
      </c>
      <c r="B127" s="51" t="s">
        <v>60</v>
      </c>
      <c r="C127" s="52" t="s">
        <v>30</v>
      </c>
      <c r="D127" s="53">
        <f t="shared" si="20"/>
        <v>40</v>
      </c>
      <c r="E127" s="54">
        <v>0</v>
      </c>
      <c r="F127" s="52">
        <v>0</v>
      </c>
      <c r="G127" s="52">
        <v>20</v>
      </c>
      <c r="H127" s="53">
        <v>20</v>
      </c>
      <c r="I127" s="55">
        <f>I41*1.35</f>
        <v>0</v>
      </c>
      <c r="J127" s="56">
        <f>J41*1.35</f>
        <v>0</v>
      </c>
      <c r="K127" s="56">
        <f>K41*1.35</f>
        <v>2.7</v>
      </c>
      <c r="L127" s="56">
        <f>L41*1.35</f>
        <v>2.7</v>
      </c>
      <c r="M127" s="58">
        <f t="shared" si="21"/>
        <v>0</v>
      </c>
      <c r="N127" s="58">
        <f t="shared" si="22"/>
        <v>0</v>
      </c>
      <c r="O127" s="58">
        <f t="shared" si="23"/>
        <v>54</v>
      </c>
      <c r="P127" s="58">
        <f t="shared" si="24"/>
        <v>54</v>
      </c>
      <c r="Q127" s="93">
        <f t="shared" si="25"/>
        <v>108</v>
      </c>
      <c r="R127" s="60">
        <v>0.05</v>
      </c>
      <c r="S127" s="61">
        <f t="shared" si="26"/>
        <v>102.85714285714285</v>
      </c>
    </row>
    <row r="128" spans="1:19" s="2" customFormat="1">
      <c r="A128" s="50">
        <v>30</v>
      </c>
      <c r="B128" s="51" t="s">
        <v>61</v>
      </c>
      <c r="C128" s="52" t="s">
        <v>30</v>
      </c>
      <c r="D128" s="53">
        <f t="shared" si="20"/>
        <v>95</v>
      </c>
      <c r="E128" s="54">
        <v>30</v>
      </c>
      <c r="F128" s="52">
        <v>40</v>
      </c>
      <c r="G128" s="52">
        <v>5</v>
      </c>
      <c r="H128" s="53">
        <v>20</v>
      </c>
      <c r="I128" s="55">
        <v>3.4</v>
      </c>
      <c r="J128" s="56">
        <v>4.0999999999999996</v>
      </c>
      <c r="K128" s="56">
        <f t="shared" ref="K128:K137" si="27">K42*1.35</f>
        <v>2.7</v>
      </c>
      <c r="L128" s="56">
        <v>3.4</v>
      </c>
      <c r="M128" s="58">
        <f t="shared" si="21"/>
        <v>102</v>
      </c>
      <c r="N128" s="58">
        <f t="shared" si="22"/>
        <v>164</v>
      </c>
      <c r="O128" s="58">
        <f t="shared" si="23"/>
        <v>13.5</v>
      </c>
      <c r="P128" s="58">
        <f t="shared" si="24"/>
        <v>68</v>
      </c>
      <c r="Q128" s="93">
        <f t="shared" si="25"/>
        <v>347.5</v>
      </c>
      <c r="R128" s="60">
        <v>0.05</v>
      </c>
      <c r="S128" s="61">
        <f t="shared" si="26"/>
        <v>330.95238095238096</v>
      </c>
    </row>
    <row r="129" spans="1:19" s="2" customFormat="1">
      <c r="A129" s="50">
        <v>31</v>
      </c>
      <c r="B129" s="51" t="s">
        <v>62</v>
      </c>
      <c r="C129" s="52" t="s">
        <v>33</v>
      </c>
      <c r="D129" s="53">
        <f t="shared" si="20"/>
        <v>65</v>
      </c>
      <c r="E129" s="54">
        <v>0</v>
      </c>
      <c r="F129" s="52">
        <v>30</v>
      </c>
      <c r="G129" s="52">
        <v>35</v>
      </c>
      <c r="H129" s="53">
        <v>0</v>
      </c>
      <c r="I129" s="55">
        <f t="shared" ref="I129:J131" si="28">I43*1.35</f>
        <v>0</v>
      </c>
      <c r="J129" s="56">
        <f t="shared" si="28"/>
        <v>5.4</v>
      </c>
      <c r="K129" s="56">
        <f t="shared" si="27"/>
        <v>5.4</v>
      </c>
      <c r="L129" s="56">
        <f>L43*1.35</f>
        <v>0</v>
      </c>
      <c r="M129" s="58">
        <f t="shared" si="21"/>
        <v>0</v>
      </c>
      <c r="N129" s="58">
        <f t="shared" si="22"/>
        <v>162</v>
      </c>
      <c r="O129" s="58">
        <f t="shared" si="23"/>
        <v>189</v>
      </c>
      <c r="P129" s="58">
        <f t="shared" si="24"/>
        <v>0</v>
      </c>
      <c r="Q129" s="93">
        <f t="shared" si="25"/>
        <v>351</v>
      </c>
      <c r="R129" s="60">
        <v>0.05</v>
      </c>
      <c r="S129" s="61">
        <f t="shared" si="26"/>
        <v>334.28571428571428</v>
      </c>
    </row>
    <row r="130" spans="1:19" s="2" customFormat="1">
      <c r="A130" s="50">
        <v>32</v>
      </c>
      <c r="B130" s="51" t="s">
        <v>63</v>
      </c>
      <c r="C130" s="52" t="s">
        <v>37</v>
      </c>
      <c r="D130" s="53">
        <f t="shared" si="20"/>
        <v>65</v>
      </c>
      <c r="E130" s="54">
        <v>0</v>
      </c>
      <c r="F130" s="52">
        <v>30</v>
      </c>
      <c r="G130" s="52">
        <v>35</v>
      </c>
      <c r="H130" s="53">
        <v>0</v>
      </c>
      <c r="I130" s="55">
        <f t="shared" si="28"/>
        <v>0</v>
      </c>
      <c r="J130" s="56">
        <f t="shared" si="28"/>
        <v>2.7</v>
      </c>
      <c r="K130" s="56">
        <f t="shared" si="27"/>
        <v>2.7</v>
      </c>
      <c r="L130" s="56">
        <f>L44*1.35</f>
        <v>0</v>
      </c>
      <c r="M130" s="58">
        <f t="shared" si="21"/>
        <v>0</v>
      </c>
      <c r="N130" s="58">
        <f t="shared" si="22"/>
        <v>81</v>
      </c>
      <c r="O130" s="58">
        <f t="shared" si="23"/>
        <v>94.5</v>
      </c>
      <c r="P130" s="58">
        <f t="shared" si="24"/>
        <v>0</v>
      </c>
      <c r="Q130" s="93">
        <f t="shared" si="25"/>
        <v>175.5</v>
      </c>
      <c r="R130" s="60">
        <v>0.05</v>
      </c>
      <c r="S130" s="61">
        <f t="shared" si="26"/>
        <v>167.14285714285714</v>
      </c>
    </row>
    <row r="131" spans="1:19" s="2" customFormat="1">
      <c r="A131" s="50">
        <v>33</v>
      </c>
      <c r="B131" s="51" t="s">
        <v>64</v>
      </c>
      <c r="C131" s="52" t="s">
        <v>65</v>
      </c>
      <c r="D131" s="53">
        <f t="shared" si="20"/>
        <v>120</v>
      </c>
      <c r="E131" s="54">
        <v>0</v>
      </c>
      <c r="F131" s="52">
        <v>50</v>
      </c>
      <c r="G131" s="52">
        <v>30</v>
      </c>
      <c r="H131" s="53">
        <v>40</v>
      </c>
      <c r="I131" s="55">
        <f t="shared" si="28"/>
        <v>0</v>
      </c>
      <c r="J131" s="56">
        <f t="shared" si="28"/>
        <v>2.7</v>
      </c>
      <c r="K131" s="56">
        <f t="shared" si="27"/>
        <v>2.7</v>
      </c>
      <c r="L131" s="56">
        <f>L45*1.35</f>
        <v>2.7</v>
      </c>
      <c r="M131" s="58">
        <f t="shared" ref="M131:M167" si="29">E131*I131</f>
        <v>0</v>
      </c>
      <c r="N131" s="58">
        <f t="shared" ref="N131:N167" si="30">F131*J131</f>
        <v>135</v>
      </c>
      <c r="O131" s="58">
        <f t="shared" ref="O131:O167" si="31">G131*K131</f>
        <v>81</v>
      </c>
      <c r="P131" s="58">
        <f t="shared" ref="P131:P167" si="32">L131*H131</f>
        <v>108</v>
      </c>
      <c r="Q131" s="93">
        <f t="shared" ref="Q131:Q162" si="33">SUM(M131:P131)</f>
        <v>324</v>
      </c>
      <c r="R131" s="60">
        <v>0.05</v>
      </c>
      <c r="S131" s="61">
        <f t="shared" ref="S131:S162" si="34">Q131/(1+R131)</f>
        <v>308.57142857142856</v>
      </c>
    </row>
    <row r="132" spans="1:19" s="2" customFormat="1">
      <c r="A132" s="50">
        <v>34</v>
      </c>
      <c r="B132" s="65" t="s">
        <v>66</v>
      </c>
      <c r="C132" s="52" t="s">
        <v>30</v>
      </c>
      <c r="D132" s="53">
        <f t="shared" si="20"/>
        <v>380</v>
      </c>
      <c r="E132" s="54">
        <v>90</v>
      </c>
      <c r="F132" s="52">
        <v>90</v>
      </c>
      <c r="G132" s="52">
        <v>80</v>
      </c>
      <c r="H132" s="53">
        <v>120</v>
      </c>
      <c r="I132" s="55">
        <v>2.5</v>
      </c>
      <c r="J132" s="56">
        <v>3</v>
      </c>
      <c r="K132" s="56">
        <f t="shared" si="27"/>
        <v>2.7</v>
      </c>
      <c r="L132" s="56">
        <v>3.4</v>
      </c>
      <c r="M132" s="58">
        <f t="shared" si="29"/>
        <v>225</v>
      </c>
      <c r="N132" s="58">
        <f t="shared" si="30"/>
        <v>270</v>
      </c>
      <c r="O132" s="58">
        <f t="shared" si="31"/>
        <v>216</v>
      </c>
      <c r="P132" s="58">
        <f t="shared" si="32"/>
        <v>408</v>
      </c>
      <c r="Q132" s="93">
        <f t="shared" si="33"/>
        <v>1119</v>
      </c>
      <c r="R132" s="60">
        <v>0.05</v>
      </c>
      <c r="S132" s="61">
        <f t="shared" si="34"/>
        <v>1065.7142857142858</v>
      </c>
    </row>
    <row r="133" spans="1:19" s="2" customFormat="1">
      <c r="A133" s="50">
        <v>35</v>
      </c>
      <c r="B133" s="51" t="s">
        <v>67</v>
      </c>
      <c r="C133" s="52" t="s">
        <v>65</v>
      </c>
      <c r="D133" s="53">
        <f t="shared" si="20"/>
        <v>16</v>
      </c>
      <c r="E133" s="54">
        <v>0</v>
      </c>
      <c r="F133" s="52">
        <v>10</v>
      </c>
      <c r="G133" s="52">
        <v>6</v>
      </c>
      <c r="H133" s="53">
        <v>0</v>
      </c>
      <c r="I133" s="55">
        <f>I47*1.35</f>
        <v>0</v>
      </c>
      <c r="J133" s="56">
        <f>J47*1.35</f>
        <v>2.7</v>
      </c>
      <c r="K133" s="56">
        <f t="shared" si="27"/>
        <v>2.7</v>
      </c>
      <c r="L133" s="56">
        <f>L47*1.35</f>
        <v>0</v>
      </c>
      <c r="M133" s="58">
        <f t="shared" si="29"/>
        <v>0</v>
      </c>
      <c r="N133" s="58">
        <f t="shared" si="30"/>
        <v>27</v>
      </c>
      <c r="O133" s="58">
        <f t="shared" si="31"/>
        <v>16.200000000000003</v>
      </c>
      <c r="P133" s="58">
        <f t="shared" si="32"/>
        <v>0</v>
      </c>
      <c r="Q133" s="93">
        <f t="shared" si="33"/>
        <v>43.2</v>
      </c>
      <c r="R133" s="60">
        <v>0.05</v>
      </c>
      <c r="S133" s="61">
        <f t="shared" si="34"/>
        <v>41.142857142857146</v>
      </c>
    </row>
    <row r="134" spans="1:19" s="2" customFormat="1">
      <c r="A134" s="50">
        <v>36</v>
      </c>
      <c r="B134" s="51" t="s">
        <v>68</v>
      </c>
      <c r="C134" s="52" t="s">
        <v>30</v>
      </c>
      <c r="D134" s="53">
        <f t="shared" si="20"/>
        <v>330</v>
      </c>
      <c r="E134" s="54">
        <v>150</v>
      </c>
      <c r="F134" s="52">
        <v>30</v>
      </c>
      <c r="G134" s="52">
        <v>0</v>
      </c>
      <c r="H134" s="53">
        <v>150</v>
      </c>
      <c r="I134" s="55">
        <v>8.8000000000000007</v>
      </c>
      <c r="J134" s="56">
        <v>8.8000000000000007</v>
      </c>
      <c r="K134" s="56">
        <f t="shared" si="27"/>
        <v>0</v>
      </c>
      <c r="L134" s="56">
        <v>8.8000000000000007</v>
      </c>
      <c r="M134" s="58">
        <f t="shared" si="29"/>
        <v>1320</v>
      </c>
      <c r="N134" s="58">
        <f t="shared" si="30"/>
        <v>264</v>
      </c>
      <c r="O134" s="58">
        <f t="shared" si="31"/>
        <v>0</v>
      </c>
      <c r="P134" s="58">
        <f t="shared" si="32"/>
        <v>1320</v>
      </c>
      <c r="Q134" s="93">
        <f t="shared" si="33"/>
        <v>2904</v>
      </c>
      <c r="R134" s="60">
        <v>0.05</v>
      </c>
      <c r="S134" s="61">
        <f t="shared" si="34"/>
        <v>2765.7142857142858</v>
      </c>
    </row>
    <row r="135" spans="1:19" s="2" customFormat="1">
      <c r="A135" s="50">
        <v>37</v>
      </c>
      <c r="B135" s="51" t="s">
        <v>69</v>
      </c>
      <c r="C135" s="52" t="s">
        <v>30</v>
      </c>
      <c r="D135" s="53">
        <f t="shared" si="20"/>
        <v>55</v>
      </c>
      <c r="E135" s="54">
        <v>0</v>
      </c>
      <c r="F135" s="52">
        <v>25</v>
      </c>
      <c r="G135" s="52">
        <v>30</v>
      </c>
      <c r="H135" s="53">
        <v>0</v>
      </c>
      <c r="I135" s="55">
        <f>I49*1.35</f>
        <v>0</v>
      </c>
      <c r="J135" s="56">
        <f>J49*1.35</f>
        <v>8.1000000000000014</v>
      </c>
      <c r="K135" s="56">
        <f t="shared" si="27"/>
        <v>8.1000000000000014</v>
      </c>
      <c r="L135" s="56">
        <f>L49*1.35</f>
        <v>8.1000000000000014</v>
      </c>
      <c r="M135" s="58">
        <f t="shared" si="29"/>
        <v>0</v>
      </c>
      <c r="N135" s="58">
        <f t="shared" si="30"/>
        <v>202.50000000000003</v>
      </c>
      <c r="O135" s="58">
        <f t="shared" si="31"/>
        <v>243.00000000000006</v>
      </c>
      <c r="P135" s="58">
        <f t="shared" si="32"/>
        <v>0</v>
      </c>
      <c r="Q135" s="93">
        <f t="shared" si="33"/>
        <v>445.50000000000011</v>
      </c>
      <c r="R135" s="60">
        <v>0.05</v>
      </c>
      <c r="S135" s="61">
        <f t="shared" si="34"/>
        <v>424.28571428571439</v>
      </c>
    </row>
    <row r="136" spans="1:19" s="2" customFormat="1">
      <c r="A136" s="50">
        <v>38</v>
      </c>
      <c r="B136" s="51" t="s">
        <v>70</v>
      </c>
      <c r="C136" s="52" t="s">
        <v>30</v>
      </c>
      <c r="D136" s="53">
        <f t="shared" si="20"/>
        <v>89</v>
      </c>
      <c r="E136" s="54">
        <v>30</v>
      </c>
      <c r="F136" s="52">
        <v>20</v>
      </c>
      <c r="G136" s="52">
        <v>9</v>
      </c>
      <c r="H136" s="53">
        <v>30</v>
      </c>
      <c r="I136" s="55">
        <v>9.5</v>
      </c>
      <c r="J136" s="56">
        <v>9.5</v>
      </c>
      <c r="K136" s="56">
        <f t="shared" si="27"/>
        <v>8.1000000000000014</v>
      </c>
      <c r="L136" s="56">
        <v>9.5</v>
      </c>
      <c r="M136" s="58">
        <f t="shared" si="29"/>
        <v>285</v>
      </c>
      <c r="N136" s="58">
        <f t="shared" si="30"/>
        <v>190</v>
      </c>
      <c r="O136" s="58">
        <f t="shared" si="31"/>
        <v>72.900000000000006</v>
      </c>
      <c r="P136" s="58">
        <f t="shared" si="32"/>
        <v>285</v>
      </c>
      <c r="Q136" s="93">
        <f t="shared" si="33"/>
        <v>832.9</v>
      </c>
      <c r="R136" s="60">
        <v>0.05</v>
      </c>
      <c r="S136" s="61">
        <f t="shared" si="34"/>
        <v>793.23809523809518</v>
      </c>
    </row>
    <row r="137" spans="1:19" s="2" customFormat="1">
      <c r="A137" s="50">
        <v>39</v>
      </c>
      <c r="B137" s="51" t="s">
        <v>71</v>
      </c>
      <c r="C137" s="52" t="s">
        <v>30</v>
      </c>
      <c r="D137" s="53">
        <f t="shared" si="20"/>
        <v>35</v>
      </c>
      <c r="E137" s="54">
        <v>0</v>
      </c>
      <c r="F137" s="52">
        <v>15</v>
      </c>
      <c r="G137" s="52">
        <v>20</v>
      </c>
      <c r="H137" s="53">
        <v>0</v>
      </c>
      <c r="I137" s="55">
        <f>I51*1.35</f>
        <v>0</v>
      </c>
      <c r="J137" s="56">
        <v>12.5</v>
      </c>
      <c r="K137" s="56">
        <f t="shared" si="27"/>
        <v>12.15</v>
      </c>
      <c r="L137" s="56">
        <f>L51*1.35</f>
        <v>0</v>
      </c>
      <c r="M137" s="58">
        <f t="shared" si="29"/>
        <v>0</v>
      </c>
      <c r="N137" s="58">
        <f t="shared" si="30"/>
        <v>187.5</v>
      </c>
      <c r="O137" s="58">
        <f t="shared" si="31"/>
        <v>243</v>
      </c>
      <c r="P137" s="58">
        <f t="shared" si="32"/>
        <v>0</v>
      </c>
      <c r="Q137" s="93">
        <f t="shared" si="33"/>
        <v>430.5</v>
      </c>
      <c r="R137" s="60">
        <v>0.05</v>
      </c>
      <c r="S137" s="61">
        <f t="shared" si="34"/>
        <v>410</v>
      </c>
    </row>
    <row r="138" spans="1:19" s="2" customFormat="1">
      <c r="A138" s="50">
        <v>40</v>
      </c>
      <c r="B138" s="51" t="s">
        <v>72</v>
      </c>
      <c r="C138" s="52" t="s">
        <v>30</v>
      </c>
      <c r="D138" s="53">
        <f t="shared" si="20"/>
        <v>163</v>
      </c>
      <c r="E138" s="54">
        <v>45</v>
      </c>
      <c r="F138" s="52">
        <v>40</v>
      </c>
      <c r="G138" s="52">
        <v>28</v>
      </c>
      <c r="H138" s="53">
        <v>50</v>
      </c>
      <c r="I138" s="55">
        <f>I52*1.35</f>
        <v>13.5</v>
      </c>
      <c r="J138" s="56">
        <v>15</v>
      </c>
      <c r="K138" s="56">
        <v>8</v>
      </c>
      <c r="L138" s="56">
        <f>L52*1.35</f>
        <v>13.5</v>
      </c>
      <c r="M138" s="58">
        <f t="shared" si="29"/>
        <v>607.5</v>
      </c>
      <c r="N138" s="58">
        <f t="shared" si="30"/>
        <v>600</v>
      </c>
      <c r="O138" s="58">
        <f t="shared" si="31"/>
        <v>224</v>
      </c>
      <c r="P138" s="58">
        <f t="shared" si="32"/>
        <v>675</v>
      </c>
      <c r="Q138" s="93">
        <f t="shared" si="33"/>
        <v>2106.5</v>
      </c>
      <c r="R138" s="60">
        <v>0.05</v>
      </c>
      <c r="S138" s="61">
        <f t="shared" si="34"/>
        <v>2006.1904761904761</v>
      </c>
    </row>
    <row r="139" spans="1:19" s="2" customFormat="1">
      <c r="A139" s="50">
        <v>41</v>
      </c>
      <c r="B139" s="51" t="s">
        <v>73</v>
      </c>
      <c r="C139" s="52" t="s">
        <v>30</v>
      </c>
      <c r="D139" s="53">
        <f t="shared" si="20"/>
        <v>70</v>
      </c>
      <c r="E139" s="54">
        <v>0</v>
      </c>
      <c r="F139" s="52">
        <v>20</v>
      </c>
      <c r="G139" s="52">
        <v>25</v>
      </c>
      <c r="H139" s="53">
        <v>25</v>
      </c>
      <c r="I139" s="55">
        <f>I53*1.35</f>
        <v>0</v>
      </c>
      <c r="J139" s="56">
        <v>6.8</v>
      </c>
      <c r="K139" s="56">
        <v>4.0999999999999996</v>
      </c>
      <c r="L139" s="56">
        <v>6.8</v>
      </c>
      <c r="M139" s="58">
        <f t="shared" si="29"/>
        <v>0</v>
      </c>
      <c r="N139" s="58">
        <f t="shared" si="30"/>
        <v>136</v>
      </c>
      <c r="O139" s="58">
        <f t="shared" si="31"/>
        <v>102.49999999999999</v>
      </c>
      <c r="P139" s="58">
        <f t="shared" si="32"/>
        <v>170</v>
      </c>
      <c r="Q139" s="93">
        <f t="shared" si="33"/>
        <v>408.5</v>
      </c>
      <c r="R139" s="60">
        <v>0.05</v>
      </c>
      <c r="S139" s="61">
        <f t="shared" si="34"/>
        <v>389.04761904761904</v>
      </c>
    </row>
    <row r="140" spans="1:19" s="2" customFormat="1">
      <c r="A140" s="50">
        <v>42</v>
      </c>
      <c r="B140" s="51" t="s">
        <v>74</v>
      </c>
      <c r="C140" s="52" t="s">
        <v>33</v>
      </c>
      <c r="D140" s="53">
        <f t="shared" si="20"/>
        <v>210</v>
      </c>
      <c r="E140" s="54">
        <v>50</v>
      </c>
      <c r="F140" s="52">
        <v>40</v>
      </c>
      <c r="G140" s="52">
        <v>20</v>
      </c>
      <c r="H140" s="53">
        <v>100</v>
      </c>
      <c r="I140" s="55">
        <f>I54*1.35</f>
        <v>2.7</v>
      </c>
      <c r="J140" s="56">
        <v>3.4</v>
      </c>
      <c r="K140" s="56">
        <f>K54*1.35</f>
        <v>2.7</v>
      </c>
      <c r="L140" s="56">
        <v>3.4</v>
      </c>
      <c r="M140" s="58">
        <f t="shared" si="29"/>
        <v>135</v>
      </c>
      <c r="N140" s="58">
        <f t="shared" si="30"/>
        <v>136</v>
      </c>
      <c r="O140" s="58">
        <f t="shared" si="31"/>
        <v>54</v>
      </c>
      <c r="P140" s="58">
        <f t="shared" si="32"/>
        <v>340</v>
      </c>
      <c r="Q140" s="93">
        <f t="shared" si="33"/>
        <v>665</v>
      </c>
      <c r="R140" s="60">
        <v>0.05</v>
      </c>
      <c r="S140" s="61">
        <f t="shared" si="34"/>
        <v>633.33333333333326</v>
      </c>
    </row>
    <row r="141" spans="1:19" s="2" customFormat="1">
      <c r="A141" s="50">
        <v>43</v>
      </c>
      <c r="B141" s="51" t="s">
        <v>75</v>
      </c>
      <c r="C141" s="52" t="s">
        <v>30</v>
      </c>
      <c r="D141" s="53">
        <f t="shared" si="20"/>
        <v>75</v>
      </c>
      <c r="E141" s="54">
        <v>20</v>
      </c>
      <c r="F141" s="52">
        <v>20</v>
      </c>
      <c r="G141" s="52">
        <v>10</v>
      </c>
      <c r="H141" s="53">
        <v>25</v>
      </c>
      <c r="I141" s="55">
        <v>6.8</v>
      </c>
      <c r="J141" s="56">
        <v>6.8</v>
      </c>
      <c r="K141" s="56">
        <v>1.4</v>
      </c>
      <c r="L141" s="56">
        <v>6.8</v>
      </c>
      <c r="M141" s="58">
        <f t="shared" si="29"/>
        <v>136</v>
      </c>
      <c r="N141" s="58">
        <f t="shared" si="30"/>
        <v>136</v>
      </c>
      <c r="O141" s="58">
        <f t="shared" si="31"/>
        <v>14</v>
      </c>
      <c r="P141" s="58">
        <f t="shared" si="32"/>
        <v>170</v>
      </c>
      <c r="Q141" s="93">
        <f t="shared" si="33"/>
        <v>456</v>
      </c>
      <c r="R141" s="60">
        <v>0.05</v>
      </c>
      <c r="S141" s="61">
        <f t="shared" si="34"/>
        <v>434.28571428571428</v>
      </c>
    </row>
    <row r="142" spans="1:19" s="2" customFormat="1">
      <c r="A142" s="50">
        <v>44</v>
      </c>
      <c r="B142" s="51" t="s">
        <v>76</v>
      </c>
      <c r="C142" s="52" t="s">
        <v>33</v>
      </c>
      <c r="D142" s="53">
        <f t="shared" si="20"/>
        <v>20</v>
      </c>
      <c r="E142" s="54">
        <v>0</v>
      </c>
      <c r="F142" s="52">
        <v>10</v>
      </c>
      <c r="G142" s="52">
        <v>10</v>
      </c>
      <c r="H142" s="53">
        <v>0</v>
      </c>
      <c r="I142" s="55">
        <f t="shared" ref="I142:I147" si="35">I56*1.35</f>
        <v>0</v>
      </c>
      <c r="J142" s="56">
        <v>3.4</v>
      </c>
      <c r="K142" s="56">
        <f>K56*1.35</f>
        <v>2.7</v>
      </c>
      <c r="L142" s="56">
        <f>L56*1.35</f>
        <v>0</v>
      </c>
      <c r="M142" s="58">
        <f t="shared" si="29"/>
        <v>0</v>
      </c>
      <c r="N142" s="58">
        <f t="shared" si="30"/>
        <v>34</v>
      </c>
      <c r="O142" s="58">
        <f t="shared" si="31"/>
        <v>27</v>
      </c>
      <c r="P142" s="58">
        <f t="shared" si="32"/>
        <v>0</v>
      </c>
      <c r="Q142" s="93">
        <f t="shared" si="33"/>
        <v>61</v>
      </c>
      <c r="R142" s="60">
        <v>0.05</v>
      </c>
      <c r="S142" s="61">
        <f t="shared" si="34"/>
        <v>58.095238095238095</v>
      </c>
    </row>
    <row r="143" spans="1:19" s="2" customFormat="1">
      <c r="A143" s="50">
        <v>45</v>
      </c>
      <c r="B143" s="51" t="s">
        <v>77</v>
      </c>
      <c r="C143" s="52" t="s">
        <v>30</v>
      </c>
      <c r="D143" s="53">
        <f t="shared" si="20"/>
        <v>95</v>
      </c>
      <c r="E143" s="54">
        <v>30</v>
      </c>
      <c r="F143" s="52">
        <v>25</v>
      </c>
      <c r="G143" s="52">
        <v>10</v>
      </c>
      <c r="H143" s="53">
        <v>30</v>
      </c>
      <c r="I143" s="55">
        <f t="shared" si="35"/>
        <v>12.15</v>
      </c>
      <c r="J143" s="56">
        <v>12.2</v>
      </c>
      <c r="K143" s="56">
        <v>11</v>
      </c>
      <c r="L143" s="56">
        <f>L57*1.35</f>
        <v>12.15</v>
      </c>
      <c r="M143" s="58">
        <f t="shared" si="29"/>
        <v>364.5</v>
      </c>
      <c r="N143" s="58">
        <f t="shared" si="30"/>
        <v>305</v>
      </c>
      <c r="O143" s="58">
        <f t="shared" si="31"/>
        <v>110</v>
      </c>
      <c r="P143" s="58">
        <f t="shared" si="32"/>
        <v>364.5</v>
      </c>
      <c r="Q143" s="93">
        <f t="shared" si="33"/>
        <v>1144</v>
      </c>
      <c r="R143" s="60">
        <v>0.05</v>
      </c>
      <c r="S143" s="61">
        <f t="shared" si="34"/>
        <v>1089.5238095238094</v>
      </c>
    </row>
    <row r="144" spans="1:19" s="2" customFormat="1">
      <c r="A144" s="50">
        <v>46</v>
      </c>
      <c r="B144" s="66" t="s">
        <v>78</v>
      </c>
      <c r="C144" s="52" t="s">
        <v>30</v>
      </c>
      <c r="D144" s="53">
        <f t="shared" si="20"/>
        <v>225</v>
      </c>
      <c r="E144" s="54">
        <v>65</v>
      </c>
      <c r="F144" s="52">
        <v>65</v>
      </c>
      <c r="G144" s="52">
        <v>30</v>
      </c>
      <c r="H144" s="53">
        <v>65</v>
      </c>
      <c r="I144" s="55">
        <f t="shared" si="35"/>
        <v>8.1000000000000014</v>
      </c>
      <c r="J144" s="56">
        <v>9.5</v>
      </c>
      <c r="K144" s="56">
        <f>K58*1.35</f>
        <v>5.4</v>
      </c>
      <c r="L144" s="56">
        <f>L58*1.35</f>
        <v>8.1000000000000014</v>
      </c>
      <c r="M144" s="58">
        <f t="shared" si="29"/>
        <v>526.50000000000011</v>
      </c>
      <c r="N144" s="58">
        <f t="shared" si="30"/>
        <v>617.5</v>
      </c>
      <c r="O144" s="58">
        <f t="shared" si="31"/>
        <v>162</v>
      </c>
      <c r="P144" s="58">
        <f t="shared" si="32"/>
        <v>526.50000000000011</v>
      </c>
      <c r="Q144" s="93">
        <f t="shared" si="33"/>
        <v>1832.5</v>
      </c>
      <c r="R144" s="60">
        <v>0.05</v>
      </c>
      <c r="S144" s="61">
        <f t="shared" si="34"/>
        <v>1745.2380952380952</v>
      </c>
    </row>
    <row r="145" spans="1:19" s="2" customFormat="1">
      <c r="A145" s="50">
        <v>47</v>
      </c>
      <c r="B145" s="51" t="s">
        <v>79</v>
      </c>
      <c r="C145" s="52" t="s">
        <v>30</v>
      </c>
      <c r="D145" s="53">
        <v>5</v>
      </c>
      <c r="E145" s="54">
        <v>5</v>
      </c>
      <c r="F145" s="52">
        <v>5</v>
      </c>
      <c r="G145" s="52">
        <v>4</v>
      </c>
      <c r="H145" s="53">
        <v>3</v>
      </c>
      <c r="I145" s="55">
        <f t="shared" si="35"/>
        <v>13.5</v>
      </c>
      <c r="J145" s="56">
        <f>J59*1.35</f>
        <v>13.5</v>
      </c>
      <c r="K145" s="56">
        <v>6.8</v>
      </c>
      <c r="L145" s="56">
        <f>L59*1.35</f>
        <v>13.5</v>
      </c>
      <c r="M145" s="58">
        <f t="shared" si="29"/>
        <v>67.5</v>
      </c>
      <c r="N145" s="58">
        <f t="shared" si="30"/>
        <v>67.5</v>
      </c>
      <c r="O145" s="58">
        <f t="shared" si="31"/>
        <v>27.2</v>
      </c>
      <c r="P145" s="58">
        <f t="shared" si="32"/>
        <v>40.5</v>
      </c>
      <c r="Q145" s="93">
        <f t="shared" si="33"/>
        <v>202.7</v>
      </c>
      <c r="R145" s="60">
        <v>0.05</v>
      </c>
      <c r="S145" s="61">
        <f t="shared" si="34"/>
        <v>193.04761904761904</v>
      </c>
    </row>
    <row r="146" spans="1:19" s="2" customFormat="1">
      <c r="A146" s="50">
        <v>48</v>
      </c>
      <c r="B146" s="51" t="s">
        <v>80</v>
      </c>
      <c r="C146" s="52" t="s">
        <v>30</v>
      </c>
      <c r="D146" s="53">
        <v>5</v>
      </c>
      <c r="E146" s="54">
        <v>5</v>
      </c>
      <c r="F146" s="52">
        <v>5</v>
      </c>
      <c r="G146" s="52">
        <v>4</v>
      </c>
      <c r="H146" s="53">
        <v>5</v>
      </c>
      <c r="I146" s="55">
        <f t="shared" si="35"/>
        <v>13.5</v>
      </c>
      <c r="J146" s="56">
        <f>J60*1.35</f>
        <v>13.5</v>
      </c>
      <c r="K146" s="56">
        <v>6.8</v>
      </c>
      <c r="L146" s="56">
        <f>L60*1.35</f>
        <v>13.5</v>
      </c>
      <c r="M146" s="58">
        <f t="shared" si="29"/>
        <v>67.5</v>
      </c>
      <c r="N146" s="58">
        <f t="shared" si="30"/>
        <v>67.5</v>
      </c>
      <c r="O146" s="58">
        <f t="shared" si="31"/>
        <v>27.2</v>
      </c>
      <c r="P146" s="58">
        <f t="shared" si="32"/>
        <v>67.5</v>
      </c>
      <c r="Q146" s="93">
        <f t="shared" si="33"/>
        <v>229.7</v>
      </c>
      <c r="R146" s="60">
        <v>0.05</v>
      </c>
      <c r="S146" s="61">
        <f t="shared" si="34"/>
        <v>218.76190476190473</v>
      </c>
    </row>
    <row r="147" spans="1:19" s="2" customFormat="1">
      <c r="A147" s="50">
        <v>49</v>
      </c>
      <c r="B147" s="51" t="s">
        <v>81</v>
      </c>
      <c r="C147" s="52" t="s">
        <v>30</v>
      </c>
      <c r="D147" s="53">
        <f t="shared" ref="D147:D172" si="36">SUM(H147,G147,F147,E147)</f>
        <v>14.5</v>
      </c>
      <c r="E147" s="54">
        <v>2.5</v>
      </c>
      <c r="F147" s="52">
        <v>3</v>
      </c>
      <c r="G147" s="52">
        <v>4</v>
      </c>
      <c r="H147" s="53">
        <v>5</v>
      </c>
      <c r="I147" s="55">
        <f t="shared" si="35"/>
        <v>13.5</v>
      </c>
      <c r="J147" s="56">
        <f>J61*1.35</f>
        <v>13.5</v>
      </c>
      <c r="K147" s="56">
        <v>6.8</v>
      </c>
      <c r="L147" s="56">
        <f>L61*1.35</f>
        <v>13.5</v>
      </c>
      <c r="M147" s="58">
        <f t="shared" si="29"/>
        <v>33.75</v>
      </c>
      <c r="N147" s="58">
        <f t="shared" si="30"/>
        <v>40.5</v>
      </c>
      <c r="O147" s="58">
        <f t="shared" si="31"/>
        <v>27.2</v>
      </c>
      <c r="P147" s="58">
        <f t="shared" si="32"/>
        <v>67.5</v>
      </c>
      <c r="Q147" s="93">
        <f t="shared" si="33"/>
        <v>168.95</v>
      </c>
      <c r="R147" s="60">
        <v>0.05</v>
      </c>
      <c r="S147" s="61">
        <f t="shared" si="34"/>
        <v>160.9047619047619</v>
      </c>
    </row>
    <row r="148" spans="1:19" s="2" customFormat="1">
      <c r="A148" s="50">
        <v>50</v>
      </c>
      <c r="B148" s="51" t="s">
        <v>82</v>
      </c>
      <c r="C148" s="52" t="s">
        <v>30</v>
      </c>
      <c r="D148" s="53">
        <f t="shared" si="36"/>
        <v>29</v>
      </c>
      <c r="E148" s="54">
        <v>5</v>
      </c>
      <c r="F148" s="52">
        <v>5</v>
      </c>
      <c r="G148" s="52">
        <v>4</v>
      </c>
      <c r="H148" s="53">
        <v>15</v>
      </c>
      <c r="I148" s="55">
        <v>1.4</v>
      </c>
      <c r="J148" s="56">
        <v>1.4</v>
      </c>
      <c r="K148" s="56">
        <v>6.8</v>
      </c>
      <c r="L148" s="56">
        <v>6.8</v>
      </c>
      <c r="M148" s="58">
        <f t="shared" si="29"/>
        <v>7</v>
      </c>
      <c r="N148" s="58">
        <f t="shared" si="30"/>
        <v>7</v>
      </c>
      <c r="O148" s="58">
        <f t="shared" si="31"/>
        <v>27.2</v>
      </c>
      <c r="P148" s="58">
        <f t="shared" si="32"/>
        <v>102</v>
      </c>
      <c r="Q148" s="93">
        <f t="shared" si="33"/>
        <v>143.19999999999999</v>
      </c>
      <c r="R148" s="60">
        <v>0.05</v>
      </c>
      <c r="S148" s="61">
        <f t="shared" si="34"/>
        <v>136.38095238095235</v>
      </c>
    </row>
    <row r="149" spans="1:19" s="2" customFormat="1">
      <c r="A149" s="50">
        <v>51</v>
      </c>
      <c r="B149" s="51" t="s">
        <v>83</v>
      </c>
      <c r="C149" s="52" t="s">
        <v>30</v>
      </c>
      <c r="D149" s="53">
        <f t="shared" si="36"/>
        <v>91</v>
      </c>
      <c r="E149" s="54">
        <v>18</v>
      </c>
      <c r="F149" s="52">
        <v>18</v>
      </c>
      <c r="G149" s="52">
        <v>25</v>
      </c>
      <c r="H149" s="53">
        <v>30</v>
      </c>
      <c r="I149" s="55">
        <v>6.8</v>
      </c>
      <c r="J149" s="56">
        <v>6.8</v>
      </c>
      <c r="K149" s="56">
        <v>4.0999999999999996</v>
      </c>
      <c r="L149" s="56">
        <v>6.8</v>
      </c>
      <c r="M149" s="58">
        <f t="shared" si="29"/>
        <v>122.39999999999999</v>
      </c>
      <c r="N149" s="58">
        <f t="shared" si="30"/>
        <v>122.39999999999999</v>
      </c>
      <c r="O149" s="58">
        <f t="shared" si="31"/>
        <v>102.49999999999999</v>
      </c>
      <c r="P149" s="58">
        <f t="shared" si="32"/>
        <v>204</v>
      </c>
      <c r="Q149" s="93">
        <f t="shared" si="33"/>
        <v>551.29999999999995</v>
      </c>
      <c r="R149" s="60">
        <v>0.05</v>
      </c>
      <c r="S149" s="61">
        <f t="shared" si="34"/>
        <v>525.04761904761904</v>
      </c>
    </row>
    <row r="150" spans="1:19" s="2" customFormat="1">
      <c r="A150" s="50">
        <v>52</v>
      </c>
      <c r="B150" s="51" t="s">
        <v>84</v>
      </c>
      <c r="C150" s="52" t="s">
        <v>30</v>
      </c>
      <c r="D150" s="53">
        <f t="shared" si="36"/>
        <v>165</v>
      </c>
      <c r="E150" s="54">
        <v>70</v>
      </c>
      <c r="F150" s="52">
        <v>45</v>
      </c>
      <c r="G150" s="52">
        <v>0</v>
      </c>
      <c r="H150" s="53">
        <v>50</v>
      </c>
      <c r="I150" s="55">
        <f>I64*1.35</f>
        <v>8.1000000000000014</v>
      </c>
      <c r="J150" s="56">
        <v>8.8000000000000007</v>
      </c>
      <c r="K150" s="56">
        <f>K64*1.35</f>
        <v>0</v>
      </c>
      <c r="L150" s="56">
        <v>8.8000000000000007</v>
      </c>
      <c r="M150" s="58">
        <f t="shared" si="29"/>
        <v>567.00000000000011</v>
      </c>
      <c r="N150" s="58">
        <f t="shared" si="30"/>
        <v>396.00000000000006</v>
      </c>
      <c r="O150" s="58">
        <f t="shared" si="31"/>
        <v>0</v>
      </c>
      <c r="P150" s="58">
        <f t="shared" si="32"/>
        <v>440.00000000000006</v>
      </c>
      <c r="Q150" s="93">
        <f t="shared" si="33"/>
        <v>1403.0000000000002</v>
      </c>
      <c r="R150" s="60">
        <v>0.05</v>
      </c>
      <c r="S150" s="61">
        <f t="shared" si="34"/>
        <v>1336.1904761904764</v>
      </c>
    </row>
    <row r="151" spans="1:19" s="2" customFormat="1">
      <c r="A151" s="50">
        <v>53</v>
      </c>
      <c r="B151" s="51" t="s">
        <v>85</v>
      </c>
      <c r="C151" s="52" t="s">
        <v>37</v>
      </c>
      <c r="D151" s="53">
        <f t="shared" si="36"/>
        <v>70</v>
      </c>
      <c r="E151" s="54">
        <v>10</v>
      </c>
      <c r="F151" s="52">
        <v>20</v>
      </c>
      <c r="G151" s="52">
        <v>20</v>
      </c>
      <c r="H151" s="53">
        <v>20</v>
      </c>
      <c r="I151" s="55">
        <f>I65*1.35</f>
        <v>2.7</v>
      </c>
      <c r="J151" s="56">
        <f>J65*1.35</f>
        <v>2.7</v>
      </c>
      <c r="K151" s="56">
        <f>K65*1.35</f>
        <v>2.7</v>
      </c>
      <c r="L151" s="56">
        <f>L65*1.35</f>
        <v>2.7</v>
      </c>
      <c r="M151" s="58">
        <f t="shared" si="29"/>
        <v>27</v>
      </c>
      <c r="N151" s="58">
        <f t="shared" si="30"/>
        <v>54</v>
      </c>
      <c r="O151" s="58">
        <f t="shared" si="31"/>
        <v>54</v>
      </c>
      <c r="P151" s="58">
        <f t="shared" si="32"/>
        <v>54</v>
      </c>
      <c r="Q151" s="93">
        <f t="shared" si="33"/>
        <v>189</v>
      </c>
      <c r="R151" s="60">
        <v>0.05</v>
      </c>
      <c r="S151" s="61">
        <f t="shared" si="34"/>
        <v>180</v>
      </c>
    </row>
    <row r="152" spans="1:19" s="2" customFormat="1">
      <c r="A152" s="50">
        <v>54</v>
      </c>
      <c r="B152" s="51" t="s">
        <v>86</v>
      </c>
      <c r="C152" s="52" t="s">
        <v>30</v>
      </c>
      <c r="D152" s="53">
        <f t="shared" si="36"/>
        <v>160</v>
      </c>
      <c r="E152" s="54">
        <v>55</v>
      </c>
      <c r="F152" s="52">
        <v>40</v>
      </c>
      <c r="G152" s="52">
        <v>10</v>
      </c>
      <c r="H152" s="53">
        <v>55</v>
      </c>
      <c r="I152" s="55">
        <v>6.8</v>
      </c>
      <c r="J152" s="56">
        <f>J66*1.35</f>
        <v>8.1000000000000014</v>
      </c>
      <c r="K152" s="56">
        <f>K66*1.35</f>
        <v>5.4</v>
      </c>
      <c r="L152" s="56">
        <f>L66*1.35</f>
        <v>8.1000000000000014</v>
      </c>
      <c r="M152" s="58">
        <f t="shared" si="29"/>
        <v>374</v>
      </c>
      <c r="N152" s="58">
        <f t="shared" si="30"/>
        <v>324.00000000000006</v>
      </c>
      <c r="O152" s="58">
        <f t="shared" si="31"/>
        <v>54</v>
      </c>
      <c r="P152" s="58">
        <f t="shared" si="32"/>
        <v>445.50000000000006</v>
      </c>
      <c r="Q152" s="93">
        <f t="shared" si="33"/>
        <v>1197.5</v>
      </c>
      <c r="R152" s="60">
        <v>0.05</v>
      </c>
      <c r="S152" s="61">
        <f t="shared" si="34"/>
        <v>1140.4761904761904</v>
      </c>
    </row>
    <row r="153" spans="1:19" s="2" customFormat="1">
      <c r="A153" s="50">
        <v>55</v>
      </c>
      <c r="B153" s="51" t="s">
        <v>87</v>
      </c>
      <c r="C153" s="52" t="s">
        <v>33</v>
      </c>
      <c r="D153" s="53">
        <f t="shared" si="36"/>
        <v>50</v>
      </c>
      <c r="E153" s="54">
        <v>0</v>
      </c>
      <c r="F153" s="52">
        <v>10</v>
      </c>
      <c r="G153" s="52">
        <v>15</v>
      </c>
      <c r="H153" s="53">
        <v>25</v>
      </c>
      <c r="I153" s="55">
        <f>I67*1.35</f>
        <v>0</v>
      </c>
      <c r="J153" s="56">
        <f>J67*1.35</f>
        <v>5.4</v>
      </c>
      <c r="K153" s="56">
        <v>4.0999999999999996</v>
      </c>
      <c r="L153" s="56">
        <f>L67*1.35</f>
        <v>5.4</v>
      </c>
      <c r="M153" s="58">
        <f t="shared" si="29"/>
        <v>0</v>
      </c>
      <c r="N153" s="58">
        <f t="shared" si="30"/>
        <v>54</v>
      </c>
      <c r="O153" s="58">
        <f t="shared" si="31"/>
        <v>61.499999999999993</v>
      </c>
      <c r="P153" s="58">
        <f t="shared" si="32"/>
        <v>135</v>
      </c>
      <c r="Q153" s="93">
        <f t="shared" si="33"/>
        <v>250.5</v>
      </c>
      <c r="R153" s="60">
        <v>0.05</v>
      </c>
      <c r="S153" s="61">
        <f t="shared" si="34"/>
        <v>238.57142857142856</v>
      </c>
    </row>
    <row r="154" spans="1:19" s="2" customFormat="1">
      <c r="A154" s="50">
        <v>56</v>
      </c>
      <c r="B154" s="51" t="s">
        <v>88</v>
      </c>
      <c r="C154" s="52" t="s">
        <v>33</v>
      </c>
      <c r="D154" s="53">
        <f t="shared" si="36"/>
        <v>76</v>
      </c>
      <c r="E154" s="54">
        <v>20</v>
      </c>
      <c r="F154" s="52">
        <v>20</v>
      </c>
      <c r="G154" s="52">
        <v>16</v>
      </c>
      <c r="H154" s="53">
        <v>20</v>
      </c>
      <c r="I154" s="55">
        <v>4.0999999999999996</v>
      </c>
      <c r="J154" s="56">
        <v>4.0999999999999996</v>
      </c>
      <c r="K154" s="56">
        <f>K68*1.35</f>
        <v>2.7</v>
      </c>
      <c r="L154" s="56">
        <v>4.0999999999999996</v>
      </c>
      <c r="M154" s="58">
        <f t="shared" si="29"/>
        <v>82</v>
      </c>
      <c r="N154" s="58">
        <f t="shared" si="30"/>
        <v>82</v>
      </c>
      <c r="O154" s="58">
        <f t="shared" si="31"/>
        <v>43.2</v>
      </c>
      <c r="P154" s="58">
        <f t="shared" si="32"/>
        <v>82</v>
      </c>
      <c r="Q154" s="93">
        <f t="shared" si="33"/>
        <v>289.2</v>
      </c>
      <c r="R154" s="60">
        <v>0.05</v>
      </c>
      <c r="S154" s="61">
        <f t="shared" si="34"/>
        <v>275.42857142857139</v>
      </c>
    </row>
    <row r="155" spans="1:19" s="2" customFormat="1">
      <c r="A155" s="50">
        <v>57</v>
      </c>
      <c r="B155" s="51" t="s">
        <v>89</v>
      </c>
      <c r="C155" s="52" t="s">
        <v>33</v>
      </c>
      <c r="D155" s="53">
        <f t="shared" si="36"/>
        <v>69</v>
      </c>
      <c r="E155" s="54">
        <v>18</v>
      </c>
      <c r="F155" s="52">
        <v>18</v>
      </c>
      <c r="G155" s="52">
        <v>15</v>
      </c>
      <c r="H155" s="53">
        <v>18</v>
      </c>
      <c r="I155" s="55">
        <v>6.8</v>
      </c>
      <c r="J155" s="56">
        <v>6.8</v>
      </c>
      <c r="K155" s="56">
        <v>4.0999999999999996</v>
      </c>
      <c r="L155" s="56">
        <v>6.8</v>
      </c>
      <c r="M155" s="58">
        <f t="shared" si="29"/>
        <v>122.39999999999999</v>
      </c>
      <c r="N155" s="58">
        <f t="shared" si="30"/>
        <v>122.39999999999999</v>
      </c>
      <c r="O155" s="58">
        <f t="shared" si="31"/>
        <v>61.499999999999993</v>
      </c>
      <c r="P155" s="58">
        <f t="shared" si="32"/>
        <v>122.39999999999999</v>
      </c>
      <c r="Q155" s="93">
        <f t="shared" si="33"/>
        <v>428.69999999999993</v>
      </c>
      <c r="R155" s="60">
        <v>0.05</v>
      </c>
      <c r="S155" s="61">
        <f t="shared" si="34"/>
        <v>408.28571428571422</v>
      </c>
    </row>
    <row r="156" spans="1:19" s="2" customFormat="1">
      <c r="A156" s="50">
        <v>58</v>
      </c>
      <c r="B156" s="51" t="s">
        <v>90</v>
      </c>
      <c r="C156" s="52" t="s">
        <v>37</v>
      </c>
      <c r="D156" s="53">
        <f t="shared" si="36"/>
        <v>60</v>
      </c>
      <c r="E156" s="54">
        <v>15</v>
      </c>
      <c r="F156" s="52">
        <v>15</v>
      </c>
      <c r="G156" s="52">
        <v>15</v>
      </c>
      <c r="H156" s="53">
        <v>15</v>
      </c>
      <c r="I156" s="55">
        <f t="shared" ref="I156:L157" si="37">I70*1.35</f>
        <v>2.0250000000000004</v>
      </c>
      <c r="J156" s="56">
        <f t="shared" si="37"/>
        <v>2.7</v>
      </c>
      <c r="K156" s="56">
        <f t="shared" si="37"/>
        <v>2.0250000000000004</v>
      </c>
      <c r="L156" s="56">
        <f t="shared" si="37"/>
        <v>2.7</v>
      </c>
      <c r="M156" s="58">
        <f t="shared" si="29"/>
        <v>30.375000000000007</v>
      </c>
      <c r="N156" s="58">
        <f t="shared" si="30"/>
        <v>40.5</v>
      </c>
      <c r="O156" s="58">
        <f t="shared" si="31"/>
        <v>30.375000000000007</v>
      </c>
      <c r="P156" s="58">
        <f t="shared" si="32"/>
        <v>40.5</v>
      </c>
      <c r="Q156" s="93">
        <f t="shared" si="33"/>
        <v>141.75</v>
      </c>
      <c r="R156" s="60">
        <v>0.05</v>
      </c>
      <c r="S156" s="61">
        <f t="shared" si="34"/>
        <v>135</v>
      </c>
    </row>
    <row r="157" spans="1:19" s="2" customFormat="1">
      <c r="A157" s="50">
        <v>59</v>
      </c>
      <c r="B157" s="51" t="s">
        <v>91</v>
      </c>
      <c r="C157" s="52" t="s">
        <v>37</v>
      </c>
      <c r="D157" s="53">
        <f t="shared" si="36"/>
        <v>20</v>
      </c>
      <c r="E157" s="54">
        <v>0</v>
      </c>
      <c r="F157" s="52">
        <v>0</v>
      </c>
      <c r="G157" s="52">
        <v>20</v>
      </c>
      <c r="H157" s="53">
        <v>0</v>
      </c>
      <c r="I157" s="55">
        <f t="shared" si="37"/>
        <v>0</v>
      </c>
      <c r="J157" s="56">
        <f t="shared" si="37"/>
        <v>0</v>
      </c>
      <c r="K157" s="56">
        <f t="shared" si="37"/>
        <v>2.7</v>
      </c>
      <c r="L157" s="56">
        <f t="shared" si="37"/>
        <v>0</v>
      </c>
      <c r="M157" s="58">
        <f t="shared" si="29"/>
        <v>0</v>
      </c>
      <c r="N157" s="58">
        <f t="shared" si="30"/>
        <v>0</v>
      </c>
      <c r="O157" s="58">
        <f t="shared" si="31"/>
        <v>54</v>
      </c>
      <c r="P157" s="58">
        <f t="shared" si="32"/>
        <v>0</v>
      </c>
      <c r="Q157" s="93">
        <f t="shared" si="33"/>
        <v>54</v>
      </c>
      <c r="R157" s="60">
        <v>0.05</v>
      </c>
      <c r="S157" s="61">
        <f t="shared" si="34"/>
        <v>51.428571428571423</v>
      </c>
    </row>
    <row r="158" spans="1:19" s="2" customFormat="1">
      <c r="A158" s="50">
        <v>60</v>
      </c>
      <c r="B158" s="51" t="s">
        <v>92</v>
      </c>
      <c r="C158" s="52" t="s">
        <v>30</v>
      </c>
      <c r="D158" s="53">
        <f t="shared" si="36"/>
        <v>110</v>
      </c>
      <c r="E158" s="54">
        <v>0</v>
      </c>
      <c r="F158" s="52">
        <v>0</v>
      </c>
      <c r="G158" s="52">
        <v>40</v>
      </c>
      <c r="H158" s="53">
        <v>70</v>
      </c>
      <c r="I158" s="55">
        <f>I72*1.35</f>
        <v>0</v>
      </c>
      <c r="J158" s="56">
        <f>J72*1.35</f>
        <v>0</v>
      </c>
      <c r="K158" s="56">
        <v>6.8</v>
      </c>
      <c r="L158" s="56">
        <v>6.8</v>
      </c>
      <c r="M158" s="58">
        <f t="shared" si="29"/>
        <v>0</v>
      </c>
      <c r="N158" s="58">
        <f t="shared" si="30"/>
        <v>0</v>
      </c>
      <c r="O158" s="58">
        <f t="shared" si="31"/>
        <v>272</v>
      </c>
      <c r="P158" s="58">
        <f t="shared" si="32"/>
        <v>476</v>
      </c>
      <c r="Q158" s="93">
        <f t="shared" si="33"/>
        <v>748</v>
      </c>
      <c r="R158" s="60">
        <v>0.05</v>
      </c>
      <c r="S158" s="61">
        <f t="shared" si="34"/>
        <v>712.38095238095229</v>
      </c>
    </row>
    <row r="159" spans="1:19" s="2" customFormat="1">
      <c r="A159" s="50">
        <v>61</v>
      </c>
      <c r="B159" s="51" t="s">
        <v>93</v>
      </c>
      <c r="C159" s="52" t="s">
        <v>30</v>
      </c>
      <c r="D159" s="53">
        <f t="shared" si="36"/>
        <v>50</v>
      </c>
      <c r="E159" s="54">
        <v>0</v>
      </c>
      <c r="F159" s="52">
        <v>20</v>
      </c>
      <c r="G159" s="52">
        <v>30</v>
      </c>
      <c r="H159" s="53">
        <v>0</v>
      </c>
      <c r="I159" s="55">
        <f>I73*1.35</f>
        <v>0</v>
      </c>
      <c r="J159" s="56">
        <v>9.5</v>
      </c>
      <c r="K159" s="56">
        <v>9.5</v>
      </c>
      <c r="L159" s="56">
        <f>L73*1.35</f>
        <v>0</v>
      </c>
      <c r="M159" s="58">
        <f t="shared" si="29"/>
        <v>0</v>
      </c>
      <c r="N159" s="58">
        <f t="shared" si="30"/>
        <v>190</v>
      </c>
      <c r="O159" s="58">
        <f t="shared" si="31"/>
        <v>285</v>
      </c>
      <c r="P159" s="58">
        <f t="shared" si="32"/>
        <v>0</v>
      </c>
      <c r="Q159" s="93">
        <f t="shared" si="33"/>
        <v>475</v>
      </c>
      <c r="R159" s="60">
        <v>0.05</v>
      </c>
      <c r="S159" s="61">
        <f t="shared" si="34"/>
        <v>452.38095238095235</v>
      </c>
    </row>
    <row r="160" spans="1:19" s="2" customFormat="1">
      <c r="A160" s="50">
        <v>62</v>
      </c>
      <c r="B160" s="51" t="s">
        <v>94</v>
      </c>
      <c r="C160" s="52" t="s">
        <v>30</v>
      </c>
      <c r="D160" s="53">
        <f t="shared" si="36"/>
        <v>80</v>
      </c>
      <c r="E160" s="54">
        <v>0</v>
      </c>
      <c r="F160" s="52">
        <v>0</v>
      </c>
      <c r="G160" s="52">
        <v>0</v>
      </c>
      <c r="H160" s="53">
        <v>80</v>
      </c>
      <c r="I160" s="55">
        <f>I74*1.35</f>
        <v>0</v>
      </c>
      <c r="J160" s="56">
        <f>J74*1.35</f>
        <v>0</v>
      </c>
      <c r="K160" s="56">
        <f>K74*1.35</f>
        <v>0</v>
      </c>
      <c r="L160" s="56">
        <f>L74*1.35</f>
        <v>12.15</v>
      </c>
      <c r="M160" s="58">
        <f t="shared" si="29"/>
        <v>0</v>
      </c>
      <c r="N160" s="58">
        <f t="shared" si="30"/>
        <v>0</v>
      </c>
      <c r="O160" s="58">
        <f t="shared" si="31"/>
        <v>0</v>
      </c>
      <c r="P160" s="58">
        <f t="shared" si="32"/>
        <v>972</v>
      </c>
      <c r="Q160" s="93">
        <f t="shared" si="33"/>
        <v>972</v>
      </c>
      <c r="R160" s="60">
        <v>0.05</v>
      </c>
      <c r="S160" s="61">
        <f t="shared" si="34"/>
        <v>925.71428571428567</v>
      </c>
    </row>
    <row r="161" spans="1:19" s="2" customFormat="1">
      <c r="A161" s="50">
        <v>63</v>
      </c>
      <c r="B161" s="51" t="s">
        <v>95</v>
      </c>
      <c r="C161" s="52" t="s">
        <v>30</v>
      </c>
      <c r="D161" s="53">
        <f t="shared" si="36"/>
        <v>6270</v>
      </c>
      <c r="E161" s="54">
        <v>1995</v>
      </c>
      <c r="F161" s="52">
        <v>1620</v>
      </c>
      <c r="G161" s="52">
        <v>660</v>
      </c>
      <c r="H161" s="53">
        <v>1995</v>
      </c>
      <c r="I161" s="55">
        <v>1.8</v>
      </c>
      <c r="J161" s="56">
        <v>1.9</v>
      </c>
      <c r="K161" s="56">
        <v>1.7</v>
      </c>
      <c r="L161" s="56">
        <v>2</v>
      </c>
      <c r="M161" s="58">
        <f t="shared" si="29"/>
        <v>3591</v>
      </c>
      <c r="N161" s="58">
        <f t="shared" si="30"/>
        <v>3078</v>
      </c>
      <c r="O161" s="58">
        <f t="shared" si="31"/>
        <v>1122</v>
      </c>
      <c r="P161" s="58">
        <f t="shared" si="32"/>
        <v>3990</v>
      </c>
      <c r="Q161" s="93">
        <f t="shared" si="33"/>
        <v>11781</v>
      </c>
      <c r="R161" s="60">
        <v>0.05</v>
      </c>
      <c r="S161" s="61">
        <f t="shared" si="34"/>
        <v>11220</v>
      </c>
    </row>
    <row r="162" spans="1:19" s="2" customFormat="1">
      <c r="A162" s="50">
        <v>64</v>
      </c>
      <c r="B162" s="51" t="s">
        <v>96</v>
      </c>
      <c r="C162" s="52" t="s">
        <v>30</v>
      </c>
      <c r="D162" s="53">
        <f t="shared" si="36"/>
        <v>450</v>
      </c>
      <c r="E162" s="54">
        <v>0</v>
      </c>
      <c r="F162" s="52">
        <v>450</v>
      </c>
      <c r="G162" s="52">
        <v>0</v>
      </c>
      <c r="H162" s="67">
        <v>0</v>
      </c>
      <c r="I162" s="55">
        <f>I76*1.35</f>
        <v>0</v>
      </c>
      <c r="J162" s="56">
        <f>J76*1.35</f>
        <v>2.7</v>
      </c>
      <c r="K162" s="56">
        <f>K76*1.35</f>
        <v>0</v>
      </c>
      <c r="L162" s="56">
        <f>L76*1.35</f>
        <v>0</v>
      </c>
      <c r="M162" s="58">
        <f t="shared" si="29"/>
        <v>0</v>
      </c>
      <c r="N162" s="58">
        <f t="shared" si="30"/>
        <v>1215</v>
      </c>
      <c r="O162" s="58">
        <f t="shared" si="31"/>
        <v>0</v>
      </c>
      <c r="P162" s="58">
        <f t="shared" si="32"/>
        <v>0</v>
      </c>
      <c r="Q162" s="93">
        <f t="shared" si="33"/>
        <v>1215</v>
      </c>
      <c r="R162" s="60">
        <v>0.05</v>
      </c>
      <c r="S162" s="61">
        <f t="shared" si="34"/>
        <v>1157.1428571428571</v>
      </c>
    </row>
    <row r="163" spans="1:19" s="2" customFormat="1">
      <c r="A163" s="50">
        <v>65</v>
      </c>
      <c r="B163" s="51" t="s">
        <v>97</v>
      </c>
      <c r="C163" s="52" t="s">
        <v>37</v>
      </c>
      <c r="D163" s="53">
        <f t="shared" si="36"/>
        <v>900</v>
      </c>
      <c r="E163" s="54">
        <v>290</v>
      </c>
      <c r="F163" s="52">
        <v>250</v>
      </c>
      <c r="G163" s="52">
        <v>60</v>
      </c>
      <c r="H163" s="53">
        <v>300</v>
      </c>
      <c r="I163" s="55">
        <v>1.7</v>
      </c>
      <c r="J163" s="56">
        <v>1.9</v>
      </c>
      <c r="K163" s="56">
        <v>1.7</v>
      </c>
      <c r="L163" s="56">
        <f>L77*1.35</f>
        <v>2.0250000000000004</v>
      </c>
      <c r="M163" s="58">
        <f t="shared" si="29"/>
        <v>493</v>
      </c>
      <c r="N163" s="58">
        <f t="shared" si="30"/>
        <v>475</v>
      </c>
      <c r="O163" s="58">
        <f t="shared" si="31"/>
        <v>102</v>
      </c>
      <c r="P163" s="58">
        <f t="shared" si="32"/>
        <v>607.50000000000011</v>
      </c>
      <c r="Q163" s="93">
        <f t="shared" ref="Q163:Q175" si="38">SUM(M163:P163)</f>
        <v>1677.5</v>
      </c>
      <c r="R163" s="60">
        <v>0.05</v>
      </c>
      <c r="S163" s="61">
        <f t="shared" ref="S163:S175" si="39">Q163/(1+R163)</f>
        <v>1597.6190476190475</v>
      </c>
    </row>
    <row r="164" spans="1:19" s="2" customFormat="1">
      <c r="A164" s="50">
        <v>66</v>
      </c>
      <c r="B164" s="51" t="s">
        <v>98</v>
      </c>
      <c r="C164" s="52" t="s">
        <v>37</v>
      </c>
      <c r="D164" s="53">
        <f t="shared" si="36"/>
        <v>225</v>
      </c>
      <c r="E164" s="54">
        <v>40</v>
      </c>
      <c r="F164" s="52">
        <v>50</v>
      </c>
      <c r="G164" s="52">
        <v>45</v>
      </c>
      <c r="H164" s="53">
        <v>90</v>
      </c>
      <c r="I164" s="55">
        <f>I78*1.35</f>
        <v>2.7</v>
      </c>
      <c r="J164" s="56">
        <v>3.4</v>
      </c>
      <c r="K164" s="56">
        <f>K78*1.35</f>
        <v>2.0250000000000004</v>
      </c>
      <c r="L164" s="56">
        <f>L78*1.35</f>
        <v>2.7</v>
      </c>
      <c r="M164" s="58">
        <f t="shared" si="29"/>
        <v>108</v>
      </c>
      <c r="N164" s="58">
        <f t="shared" si="30"/>
        <v>170</v>
      </c>
      <c r="O164" s="58">
        <f t="shared" si="31"/>
        <v>91.125000000000014</v>
      </c>
      <c r="P164" s="58">
        <f t="shared" si="32"/>
        <v>243.00000000000003</v>
      </c>
      <c r="Q164" s="93">
        <f t="shared" si="38"/>
        <v>612.125</v>
      </c>
      <c r="R164" s="60">
        <v>0.05</v>
      </c>
      <c r="S164" s="61">
        <f t="shared" si="39"/>
        <v>582.97619047619048</v>
      </c>
    </row>
    <row r="165" spans="1:19" s="2" customFormat="1">
      <c r="A165" s="50">
        <v>67</v>
      </c>
      <c r="B165" s="51" t="s">
        <v>99</v>
      </c>
      <c r="C165" s="52" t="s">
        <v>33</v>
      </c>
      <c r="D165" s="53">
        <f t="shared" si="36"/>
        <v>15</v>
      </c>
      <c r="E165" s="54">
        <v>5</v>
      </c>
      <c r="F165" s="52">
        <v>5</v>
      </c>
      <c r="G165" s="52">
        <v>0</v>
      </c>
      <c r="H165" s="53">
        <v>5</v>
      </c>
      <c r="I165" s="55">
        <f>I79*1.35</f>
        <v>8.1000000000000014</v>
      </c>
      <c r="J165" s="56">
        <f>J79*1.35</f>
        <v>8.1000000000000014</v>
      </c>
      <c r="K165" s="56">
        <f>K79*1.35</f>
        <v>0</v>
      </c>
      <c r="L165" s="56">
        <f>L79*1.35</f>
        <v>8.1000000000000014</v>
      </c>
      <c r="M165" s="58">
        <f t="shared" si="29"/>
        <v>40.500000000000007</v>
      </c>
      <c r="N165" s="58">
        <f t="shared" si="30"/>
        <v>40.500000000000007</v>
      </c>
      <c r="O165" s="58">
        <f t="shared" si="31"/>
        <v>0</v>
      </c>
      <c r="P165" s="58">
        <f t="shared" si="32"/>
        <v>40.500000000000007</v>
      </c>
      <c r="Q165" s="93">
        <f t="shared" si="38"/>
        <v>121.50000000000003</v>
      </c>
      <c r="R165" s="60">
        <v>0.05</v>
      </c>
      <c r="S165" s="61">
        <f t="shared" si="39"/>
        <v>115.71428571428574</v>
      </c>
    </row>
    <row r="166" spans="1:19" s="2" customFormat="1">
      <c r="A166" s="50">
        <v>68</v>
      </c>
      <c r="B166" s="51" t="s">
        <v>100</v>
      </c>
      <c r="C166" s="52" t="s">
        <v>33</v>
      </c>
      <c r="D166" s="53">
        <f t="shared" si="36"/>
        <v>12</v>
      </c>
      <c r="E166" s="54">
        <v>3</v>
      </c>
      <c r="F166" s="52">
        <v>3</v>
      </c>
      <c r="G166" s="52">
        <v>3</v>
      </c>
      <c r="H166" s="53">
        <v>3</v>
      </c>
      <c r="I166" s="55">
        <f>I80*1.35</f>
        <v>8.1000000000000014</v>
      </c>
      <c r="J166" s="56">
        <f>J80*1.35</f>
        <v>8.1000000000000014</v>
      </c>
      <c r="K166" s="56">
        <f>K80*1.35</f>
        <v>8.1000000000000014</v>
      </c>
      <c r="L166" s="56">
        <f>L80*1.35</f>
        <v>8.1000000000000014</v>
      </c>
      <c r="M166" s="58">
        <f t="shared" si="29"/>
        <v>24.300000000000004</v>
      </c>
      <c r="N166" s="58">
        <f t="shared" si="30"/>
        <v>24.300000000000004</v>
      </c>
      <c r="O166" s="58">
        <f t="shared" si="31"/>
        <v>24.300000000000004</v>
      </c>
      <c r="P166" s="58">
        <f t="shared" si="32"/>
        <v>24.300000000000004</v>
      </c>
      <c r="Q166" s="93">
        <f t="shared" si="38"/>
        <v>97.200000000000017</v>
      </c>
      <c r="R166" s="60">
        <v>0.05</v>
      </c>
      <c r="S166" s="61">
        <f t="shared" si="39"/>
        <v>92.571428571428584</v>
      </c>
    </row>
    <row r="167" spans="1:19" s="2" customFormat="1">
      <c r="A167" s="50">
        <v>69</v>
      </c>
      <c r="B167" s="51" t="s">
        <v>101</v>
      </c>
      <c r="C167" s="52" t="s">
        <v>30</v>
      </c>
      <c r="D167" s="53">
        <f t="shared" si="36"/>
        <v>8</v>
      </c>
      <c r="E167" s="54">
        <v>2</v>
      </c>
      <c r="F167" s="52">
        <v>2</v>
      </c>
      <c r="G167" s="52">
        <v>2</v>
      </c>
      <c r="H167" s="53">
        <v>2</v>
      </c>
      <c r="I167" s="55">
        <v>6.8</v>
      </c>
      <c r="J167" s="56">
        <v>6.8</v>
      </c>
      <c r="K167" s="56">
        <v>6.8</v>
      </c>
      <c r="L167" s="56">
        <v>6.8</v>
      </c>
      <c r="M167" s="58">
        <f t="shared" si="29"/>
        <v>13.6</v>
      </c>
      <c r="N167" s="58">
        <f t="shared" si="30"/>
        <v>13.6</v>
      </c>
      <c r="O167" s="58">
        <f t="shared" si="31"/>
        <v>13.6</v>
      </c>
      <c r="P167" s="58">
        <f t="shared" si="32"/>
        <v>13.6</v>
      </c>
      <c r="Q167" s="93">
        <f t="shared" si="38"/>
        <v>54.4</v>
      </c>
      <c r="R167" s="60">
        <v>0.05</v>
      </c>
      <c r="S167" s="61">
        <f t="shared" si="39"/>
        <v>51.809523809523803</v>
      </c>
    </row>
    <row r="168" spans="1:19" s="2" customFormat="1">
      <c r="A168" s="50">
        <v>70</v>
      </c>
      <c r="B168" s="51" t="s">
        <v>102</v>
      </c>
      <c r="C168" s="52" t="s">
        <v>30</v>
      </c>
      <c r="D168" s="53">
        <f t="shared" si="36"/>
        <v>4</v>
      </c>
      <c r="E168" s="54">
        <v>1</v>
      </c>
      <c r="F168" s="52">
        <v>1</v>
      </c>
      <c r="G168" s="52">
        <v>1</v>
      </c>
      <c r="H168" s="53">
        <v>1</v>
      </c>
      <c r="I168" s="55">
        <f>I82*1.35</f>
        <v>20.25</v>
      </c>
      <c r="J168" s="56">
        <v>20</v>
      </c>
      <c r="K168" s="56">
        <f>K82*1.35</f>
        <v>20.25</v>
      </c>
      <c r="L168" s="56">
        <f>L82*1.35</f>
        <v>20.25</v>
      </c>
      <c r="M168" s="58">
        <v>20</v>
      </c>
      <c r="N168" s="58">
        <f t="shared" ref="N168:N174" si="40">F168*J168</f>
        <v>20</v>
      </c>
      <c r="O168" s="58">
        <v>20</v>
      </c>
      <c r="P168" s="58">
        <v>20</v>
      </c>
      <c r="Q168" s="93">
        <f t="shared" si="38"/>
        <v>80</v>
      </c>
      <c r="R168" s="60">
        <v>0.05</v>
      </c>
      <c r="S168" s="61">
        <f t="shared" si="39"/>
        <v>76.19047619047619</v>
      </c>
    </row>
    <row r="169" spans="1:19" s="2" customFormat="1">
      <c r="A169" s="50">
        <v>71</v>
      </c>
      <c r="B169" s="51" t="s">
        <v>103</v>
      </c>
      <c r="C169" s="52" t="s">
        <v>30</v>
      </c>
      <c r="D169" s="53">
        <f t="shared" si="36"/>
        <v>130</v>
      </c>
      <c r="E169" s="54">
        <v>45</v>
      </c>
      <c r="F169" s="52">
        <v>15</v>
      </c>
      <c r="G169" s="52">
        <v>20</v>
      </c>
      <c r="H169" s="53">
        <v>50</v>
      </c>
      <c r="I169" s="55">
        <v>6.8</v>
      </c>
      <c r="J169" s="56">
        <v>6.8</v>
      </c>
      <c r="K169" s="56">
        <v>4.0999999999999996</v>
      </c>
      <c r="L169" s="56">
        <v>6.8</v>
      </c>
      <c r="M169" s="58">
        <f>E169*I169</f>
        <v>306</v>
      </c>
      <c r="N169" s="58">
        <f t="shared" si="40"/>
        <v>102</v>
      </c>
      <c r="O169" s="58">
        <f t="shared" ref="O169:O174" si="41">G169*K169</f>
        <v>82</v>
      </c>
      <c r="P169" s="58">
        <f t="shared" ref="P169:P174" si="42">L169*H169</f>
        <v>340</v>
      </c>
      <c r="Q169" s="93">
        <f t="shared" si="38"/>
        <v>830</v>
      </c>
      <c r="R169" s="60">
        <v>0.05</v>
      </c>
      <c r="S169" s="61">
        <f t="shared" si="39"/>
        <v>790.47619047619048</v>
      </c>
    </row>
    <row r="170" spans="1:19" s="2" customFormat="1">
      <c r="A170" s="50">
        <v>72</v>
      </c>
      <c r="B170" s="51" t="s">
        <v>104</v>
      </c>
      <c r="C170" s="52" t="s">
        <v>30</v>
      </c>
      <c r="D170" s="53">
        <f t="shared" si="36"/>
        <v>7</v>
      </c>
      <c r="E170" s="54">
        <v>2</v>
      </c>
      <c r="F170" s="52">
        <v>2</v>
      </c>
      <c r="G170" s="52">
        <v>1</v>
      </c>
      <c r="H170" s="53">
        <v>2</v>
      </c>
      <c r="I170" s="55">
        <f>I84*1.35</f>
        <v>20.25</v>
      </c>
      <c r="J170" s="56">
        <v>20</v>
      </c>
      <c r="K170" s="56">
        <f t="shared" ref="K170:L172" si="43">K84*1.35</f>
        <v>20.25</v>
      </c>
      <c r="L170" s="56">
        <f t="shared" si="43"/>
        <v>20.25</v>
      </c>
      <c r="M170" s="58">
        <f>E170*I170</f>
        <v>40.5</v>
      </c>
      <c r="N170" s="58">
        <f t="shared" si="40"/>
        <v>40</v>
      </c>
      <c r="O170" s="58">
        <f t="shared" si="41"/>
        <v>20.25</v>
      </c>
      <c r="P170" s="58">
        <f t="shared" si="42"/>
        <v>40.5</v>
      </c>
      <c r="Q170" s="93">
        <f t="shared" si="38"/>
        <v>141.25</v>
      </c>
      <c r="R170" s="60">
        <v>0.08</v>
      </c>
      <c r="S170" s="61">
        <f t="shared" si="39"/>
        <v>130.78703703703704</v>
      </c>
    </row>
    <row r="171" spans="1:19" s="2" customFormat="1">
      <c r="A171" s="50">
        <v>73</v>
      </c>
      <c r="B171" s="70" t="s">
        <v>105</v>
      </c>
      <c r="C171" s="71" t="s">
        <v>33</v>
      </c>
      <c r="D171" s="72">
        <f t="shared" si="36"/>
        <v>16</v>
      </c>
      <c r="E171" s="73">
        <v>3</v>
      </c>
      <c r="F171" s="71">
        <v>3</v>
      </c>
      <c r="G171" s="71">
        <v>5</v>
      </c>
      <c r="H171" s="72">
        <v>5</v>
      </c>
      <c r="I171" s="55">
        <f>I85*1.35</f>
        <v>8.1000000000000014</v>
      </c>
      <c r="J171" s="56">
        <f>J85*1.35</f>
        <v>8.1000000000000014</v>
      </c>
      <c r="K171" s="56">
        <f t="shared" si="43"/>
        <v>8.1000000000000014</v>
      </c>
      <c r="L171" s="56">
        <f t="shared" si="43"/>
        <v>8.1000000000000014</v>
      </c>
      <c r="M171" s="58">
        <f>E171*I171</f>
        <v>24.300000000000004</v>
      </c>
      <c r="N171" s="58">
        <f t="shared" si="40"/>
        <v>24.300000000000004</v>
      </c>
      <c r="O171" s="58">
        <f t="shared" si="41"/>
        <v>40.500000000000007</v>
      </c>
      <c r="P171" s="58">
        <f t="shared" si="42"/>
        <v>40.500000000000007</v>
      </c>
      <c r="Q171" s="93">
        <f t="shared" si="38"/>
        <v>129.60000000000002</v>
      </c>
      <c r="R171" s="60">
        <v>0.05</v>
      </c>
      <c r="S171" s="61">
        <f t="shared" si="39"/>
        <v>123.42857142857144</v>
      </c>
    </row>
    <row r="172" spans="1:19" s="2" customFormat="1" ht="33.75">
      <c r="A172" s="75">
        <v>74</v>
      </c>
      <c r="B172" s="76" t="s">
        <v>106</v>
      </c>
      <c r="C172" s="77" t="s">
        <v>33</v>
      </c>
      <c r="D172" s="77">
        <f t="shared" si="36"/>
        <v>28</v>
      </c>
      <c r="E172" s="78">
        <v>7</v>
      </c>
      <c r="F172" s="78">
        <v>7</v>
      </c>
      <c r="G172" s="78">
        <v>7</v>
      </c>
      <c r="H172" s="79">
        <v>7</v>
      </c>
      <c r="I172" s="55">
        <f>I86*1.35</f>
        <v>20.25</v>
      </c>
      <c r="J172" s="56">
        <v>20</v>
      </c>
      <c r="K172" s="56">
        <f t="shared" si="43"/>
        <v>20.25</v>
      </c>
      <c r="L172" s="56">
        <f t="shared" si="43"/>
        <v>20.25</v>
      </c>
      <c r="M172" s="58">
        <f>E172*I172</f>
        <v>141.75</v>
      </c>
      <c r="N172" s="58">
        <f t="shared" si="40"/>
        <v>140</v>
      </c>
      <c r="O172" s="58">
        <f t="shared" si="41"/>
        <v>141.75</v>
      </c>
      <c r="P172" s="58">
        <f t="shared" si="42"/>
        <v>141.75</v>
      </c>
      <c r="Q172" s="93">
        <f t="shared" si="38"/>
        <v>565.25</v>
      </c>
      <c r="R172" s="60">
        <v>0.05</v>
      </c>
      <c r="S172" s="61">
        <f t="shared" si="39"/>
        <v>538.33333333333326</v>
      </c>
    </row>
    <row r="173" spans="1:19" s="2" customFormat="1">
      <c r="A173" s="75">
        <v>75</v>
      </c>
      <c r="B173" s="76" t="s">
        <v>110</v>
      </c>
      <c r="C173" s="77" t="s">
        <v>33</v>
      </c>
      <c r="D173" s="77">
        <v>1470</v>
      </c>
      <c r="E173" s="78">
        <v>0</v>
      </c>
      <c r="F173" s="78">
        <v>0</v>
      </c>
      <c r="G173" s="78">
        <v>735</v>
      </c>
      <c r="H173" s="79">
        <v>735</v>
      </c>
      <c r="I173" s="55">
        <v>0</v>
      </c>
      <c r="J173" s="56">
        <v>0</v>
      </c>
      <c r="K173" s="56">
        <v>4.5</v>
      </c>
      <c r="L173" s="56">
        <v>4.5</v>
      </c>
      <c r="M173" s="58">
        <f>E173*I173</f>
        <v>0</v>
      </c>
      <c r="N173" s="58">
        <f t="shared" si="40"/>
        <v>0</v>
      </c>
      <c r="O173" s="58">
        <f t="shared" si="41"/>
        <v>3307.5</v>
      </c>
      <c r="P173" s="58">
        <f t="shared" si="42"/>
        <v>3307.5</v>
      </c>
      <c r="Q173" s="93">
        <f t="shared" si="38"/>
        <v>6615</v>
      </c>
      <c r="R173" s="60">
        <v>0.05</v>
      </c>
      <c r="S173" s="61">
        <f t="shared" si="39"/>
        <v>6300</v>
      </c>
    </row>
    <row r="174" spans="1:19" s="2" customFormat="1">
      <c r="A174" s="75">
        <v>76</v>
      </c>
      <c r="B174" s="76" t="s">
        <v>111</v>
      </c>
      <c r="C174" s="77" t="s">
        <v>33</v>
      </c>
      <c r="D174" s="77">
        <v>1470</v>
      </c>
      <c r="E174" s="78">
        <v>0</v>
      </c>
      <c r="F174" s="78">
        <v>0</v>
      </c>
      <c r="G174" s="78">
        <v>735</v>
      </c>
      <c r="H174" s="79">
        <v>735</v>
      </c>
      <c r="I174" s="55">
        <v>0</v>
      </c>
      <c r="J174" s="56">
        <v>0</v>
      </c>
      <c r="K174" s="56">
        <v>4</v>
      </c>
      <c r="L174" s="56">
        <v>4</v>
      </c>
      <c r="M174" s="58">
        <v>0</v>
      </c>
      <c r="N174" s="58">
        <f t="shared" si="40"/>
        <v>0</v>
      </c>
      <c r="O174" s="58">
        <f t="shared" si="41"/>
        <v>2940</v>
      </c>
      <c r="P174" s="58">
        <f t="shared" si="42"/>
        <v>2940</v>
      </c>
      <c r="Q174" s="93">
        <f t="shared" si="38"/>
        <v>5880</v>
      </c>
      <c r="R174" s="60">
        <v>0.05</v>
      </c>
      <c r="S174" s="61">
        <f t="shared" si="39"/>
        <v>5600</v>
      </c>
    </row>
    <row r="175" spans="1:19" s="2" customFormat="1">
      <c r="A175" s="75">
        <v>77</v>
      </c>
      <c r="B175" s="76" t="s">
        <v>112</v>
      </c>
      <c r="C175" s="77" t="s">
        <v>33</v>
      </c>
      <c r="D175" s="77">
        <v>245</v>
      </c>
      <c r="E175" s="78">
        <v>5</v>
      </c>
      <c r="F175" s="78">
        <v>0</v>
      </c>
      <c r="G175" s="78">
        <v>5</v>
      </c>
      <c r="H175" s="79">
        <v>0</v>
      </c>
      <c r="I175" s="55">
        <v>5</v>
      </c>
      <c r="J175" s="56">
        <v>0</v>
      </c>
      <c r="K175" s="56">
        <v>5</v>
      </c>
      <c r="L175" s="56">
        <v>0</v>
      </c>
      <c r="M175" s="58">
        <f>I175*D175</f>
        <v>1225</v>
      </c>
      <c r="N175" s="58">
        <f>J175*D175</f>
        <v>0</v>
      </c>
      <c r="O175" s="58">
        <f>K175*D175</f>
        <v>1225</v>
      </c>
      <c r="P175" s="58">
        <v>0</v>
      </c>
      <c r="Q175" s="93">
        <f t="shared" si="38"/>
        <v>2450</v>
      </c>
      <c r="R175" s="94">
        <v>0.05</v>
      </c>
      <c r="S175" s="61">
        <f t="shared" si="39"/>
        <v>2333.333333333333</v>
      </c>
    </row>
    <row r="176" spans="1:19" s="2" customFormat="1">
      <c r="A176" s="80"/>
      <c r="B176" s="81"/>
      <c r="C176" s="81"/>
      <c r="D176" s="82">
        <f>SUM(D99:D172)</f>
        <v>17517.5</v>
      </c>
      <c r="E176" s="82">
        <f>SUM(E99:E172)</f>
        <v>4720.5</v>
      </c>
      <c r="F176" s="82">
        <f>SUM(F99:F172)</f>
        <v>4887</v>
      </c>
      <c r="G176" s="82">
        <f>SUM(G99:G172)</f>
        <v>2317</v>
      </c>
      <c r="H176" s="82">
        <f>SUM(H99:H172)</f>
        <v>5619</v>
      </c>
      <c r="I176" s="95"/>
      <c r="J176" s="96"/>
      <c r="K176" s="96"/>
      <c r="L176" s="96"/>
      <c r="M176" s="97"/>
      <c r="N176" s="97"/>
      <c r="O176" s="97"/>
      <c r="P176" s="97"/>
      <c r="Q176" s="97">
        <f>SUM(Q99:Q175)</f>
        <v>77393.799999999988</v>
      </c>
      <c r="R176" s="87"/>
      <c r="S176" s="88">
        <f>SUM(S99:S175)</f>
        <v>73704.644179894181</v>
      </c>
    </row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</sheetData>
  <mergeCells count="19">
    <mergeCell ref="A90:B90"/>
    <mergeCell ref="A93:S93"/>
    <mergeCell ref="A94:S94"/>
    <mergeCell ref="A95:A96"/>
    <mergeCell ref="B95:B96"/>
    <mergeCell ref="C95:C96"/>
    <mergeCell ref="E95:H96"/>
    <mergeCell ref="I95:L96"/>
    <mergeCell ref="M95:P96"/>
    <mergeCell ref="O3:R3"/>
    <mergeCell ref="P5:S5"/>
    <mergeCell ref="A7:S7"/>
    <mergeCell ref="A8:S8"/>
    <mergeCell ref="A9:A10"/>
    <mergeCell ref="B9:B10"/>
    <mergeCell ref="C9:C10"/>
    <mergeCell ref="E9:H10"/>
    <mergeCell ref="I9:L10"/>
    <mergeCell ref="M9:P10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4:U97"/>
  <sheetViews>
    <sheetView tabSelected="1" workbookViewId="0">
      <selection activeCell="A10" sqref="A10:S10"/>
    </sheetView>
  </sheetViews>
  <sheetFormatPr defaultRowHeight="14.25" outlineLevelRow="1" outlineLevelCol="1"/>
  <cols>
    <col min="1" max="1" width="4" style="98" customWidth="1"/>
    <col min="2" max="2" width="24" style="98" customWidth="1"/>
    <col min="3" max="3" width="5.375" style="98" bestFit="1" customWidth="1"/>
    <col min="4" max="4" width="6.75" style="101" customWidth="1"/>
    <col min="5" max="5" width="5.375" style="98" bestFit="1" customWidth="1" outlineLevel="1"/>
    <col min="6" max="6" width="4.75" style="98" bestFit="1" customWidth="1" outlineLevel="1"/>
    <col min="7" max="7" width="5.125" style="98" bestFit="1" customWidth="1" outlineLevel="1"/>
    <col min="8" max="8" width="5.5" style="98" bestFit="1" customWidth="1" outlineLevel="1"/>
    <col min="9" max="9" width="4.75" style="98" customWidth="1"/>
    <col min="10" max="10" width="5.25" style="98" bestFit="1" customWidth="1"/>
    <col min="11" max="11" width="5.625" style="98" bestFit="1" customWidth="1"/>
    <col min="12" max="12" width="5.5" style="98" bestFit="1" customWidth="1"/>
    <col min="13" max="16" width="6.5" style="98" customWidth="1"/>
    <col min="17" max="17" width="9" style="98" customWidth="1"/>
    <col min="18" max="18" width="4.5" style="99" customWidth="1"/>
    <col min="19" max="19" width="9" style="98" customWidth="1"/>
    <col min="20" max="16384" width="9" style="98"/>
  </cols>
  <sheetData>
    <row r="4" spans="1:21">
      <c r="Q4" s="177" t="s">
        <v>126</v>
      </c>
      <c r="R4" s="177"/>
      <c r="S4" s="177"/>
    </row>
    <row r="5" spans="1:2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102"/>
    </row>
    <row r="6" spans="1:21">
      <c r="A6" s="102"/>
      <c r="B6" s="178" t="s">
        <v>116</v>
      </c>
      <c r="C6" s="178"/>
      <c r="D6" s="178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02"/>
    </row>
    <row r="7" spans="1:2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02"/>
    </row>
    <row r="8" spans="1:2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3"/>
      <c r="S8" s="102"/>
    </row>
    <row r="9" spans="1:21" ht="15.75">
      <c r="A9" s="198" t="s">
        <v>127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</row>
    <row r="10" spans="1:21" ht="16.5" thickBot="1">
      <c r="A10" s="199" t="s">
        <v>128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21" ht="34.5" customHeight="1">
      <c r="A11" s="204" t="s">
        <v>4</v>
      </c>
      <c r="B11" s="200" t="s">
        <v>5</v>
      </c>
      <c r="C11" s="202" t="s">
        <v>6</v>
      </c>
      <c r="D11" s="206" t="s">
        <v>114</v>
      </c>
      <c r="E11" s="186" t="s">
        <v>8</v>
      </c>
      <c r="F11" s="187"/>
      <c r="G11" s="187"/>
      <c r="H11" s="188"/>
      <c r="I11" s="192" t="s">
        <v>121</v>
      </c>
      <c r="J11" s="193"/>
      <c r="K11" s="193"/>
      <c r="L11" s="194"/>
      <c r="M11" s="192" t="s">
        <v>10</v>
      </c>
      <c r="N11" s="193"/>
      <c r="O11" s="193"/>
      <c r="P11" s="194"/>
      <c r="Q11" s="180" t="s">
        <v>122</v>
      </c>
      <c r="R11" s="182" t="s">
        <v>115</v>
      </c>
      <c r="S11" s="184" t="s">
        <v>117</v>
      </c>
      <c r="U11" s="100"/>
    </row>
    <row r="12" spans="1:21" ht="15" thickBot="1">
      <c r="A12" s="205"/>
      <c r="B12" s="201"/>
      <c r="C12" s="203"/>
      <c r="D12" s="207"/>
      <c r="E12" s="189"/>
      <c r="F12" s="190"/>
      <c r="G12" s="190"/>
      <c r="H12" s="191"/>
      <c r="I12" s="195"/>
      <c r="J12" s="196"/>
      <c r="K12" s="196"/>
      <c r="L12" s="197"/>
      <c r="M12" s="195"/>
      <c r="N12" s="196"/>
      <c r="O12" s="196"/>
      <c r="P12" s="197"/>
      <c r="Q12" s="181"/>
      <c r="R12" s="183"/>
      <c r="S12" s="185"/>
    </row>
    <row r="13" spans="1:21" ht="20.25" customHeight="1" thickBot="1">
      <c r="A13" s="104">
        <v>1</v>
      </c>
      <c r="B13" s="105">
        <v>2</v>
      </c>
      <c r="C13" s="105">
        <v>3</v>
      </c>
      <c r="D13" s="106">
        <v>4</v>
      </c>
      <c r="E13" s="104">
        <v>5</v>
      </c>
      <c r="F13" s="105">
        <v>6</v>
      </c>
      <c r="G13" s="105">
        <v>7</v>
      </c>
      <c r="H13" s="107">
        <v>8</v>
      </c>
      <c r="I13" s="104">
        <v>9</v>
      </c>
      <c r="J13" s="105">
        <v>10</v>
      </c>
      <c r="K13" s="105">
        <v>11</v>
      </c>
      <c r="L13" s="107">
        <v>12</v>
      </c>
      <c r="M13" s="104">
        <v>13</v>
      </c>
      <c r="N13" s="105">
        <v>14</v>
      </c>
      <c r="O13" s="105">
        <v>15</v>
      </c>
      <c r="P13" s="107">
        <v>16</v>
      </c>
      <c r="Q13" s="108">
        <v>17</v>
      </c>
      <c r="R13" s="109">
        <v>18</v>
      </c>
      <c r="S13" s="110">
        <v>19</v>
      </c>
    </row>
    <row r="14" spans="1:21" ht="23.25" customHeight="1" thickBot="1">
      <c r="A14" s="104"/>
      <c r="B14" s="111" t="s">
        <v>19</v>
      </c>
      <c r="C14" s="111"/>
      <c r="D14" s="112"/>
      <c r="E14" s="113" t="s">
        <v>20</v>
      </c>
      <c r="F14" s="114" t="s">
        <v>21</v>
      </c>
      <c r="G14" s="114" t="s">
        <v>22</v>
      </c>
      <c r="H14" s="115" t="s">
        <v>23</v>
      </c>
      <c r="I14" s="116" t="s">
        <v>24</v>
      </c>
      <c r="J14" s="116" t="s">
        <v>25</v>
      </c>
      <c r="K14" s="117" t="s">
        <v>26</v>
      </c>
      <c r="L14" s="118" t="s">
        <v>27</v>
      </c>
      <c r="M14" s="113" t="s">
        <v>20</v>
      </c>
      <c r="N14" s="114" t="s">
        <v>21</v>
      </c>
      <c r="O14" s="114" t="s">
        <v>28</v>
      </c>
      <c r="P14" s="115" t="s">
        <v>23</v>
      </c>
      <c r="Q14" s="117"/>
      <c r="R14" s="119"/>
      <c r="S14" s="120"/>
    </row>
    <row r="15" spans="1:21" outlineLevel="1">
      <c r="A15" s="121">
        <v>1</v>
      </c>
      <c r="B15" s="122" t="s">
        <v>29</v>
      </c>
      <c r="C15" s="122" t="s">
        <v>30</v>
      </c>
      <c r="D15" s="123">
        <f>SUM(E15,F15,G15,H15)</f>
        <v>665</v>
      </c>
      <c r="E15" s="124">
        <v>200</v>
      </c>
      <c r="F15" s="125">
        <v>200</v>
      </c>
      <c r="G15" s="125">
        <v>45</v>
      </c>
      <c r="H15" s="126">
        <v>220</v>
      </c>
      <c r="I15" s="127">
        <v>0</v>
      </c>
      <c r="J15" s="127">
        <v>0</v>
      </c>
      <c r="K15" s="128">
        <v>0</v>
      </c>
      <c r="L15" s="127">
        <v>0</v>
      </c>
      <c r="M15" s="129">
        <f>PRODUCT(E15,I15)</f>
        <v>0</v>
      </c>
      <c r="N15" s="129">
        <f>PRODUCT(F15,J15)</f>
        <v>0</v>
      </c>
      <c r="O15" s="129">
        <f t="shared" ref="O15:P15" si="0">PRODUCT(G15,K15)</f>
        <v>0</v>
      </c>
      <c r="P15" s="161">
        <f t="shared" si="0"/>
        <v>0</v>
      </c>
      <c r="Q15" s="167">
        <f>SUM(M15:P15)</f>
        <v>0</v>
      </c>
      <c r="R15" s="130">
        <v>0.05</v>
      </c>
      <c r="S15" s="131">
        <f>Q15/(1+R15)</f>
        <v>0</v>
      </c>
    </row>
    <row r="16" spans="1:21" outlineLevel="1">
      <c r="A16" s="132">
        <v>2</v>
      </c>
      <c r="B16" s="133" t="s">
        <v>31</v>
      </c>
      <c r="C16" s="133" t="s">
        <v>30</v>
      </c>
      <c r="D16" s="134">
        <f t="shared" ref="D16:D79" si="1">SUM(E16,F16,G16,H16)</f>
        <v>295</v>
      </c>
      <c r="E16" s="135">
        <v>80</v>
      </c>
      <c r="F16" s="136">
        <v>80</v>
      </c>
      <c r="G16" s="136">
        <v>45</v>
      </c>
      <c r="H16" s="137">
        <v>90</v>
      </c>
      <c r="I16" s="127">
        <v>0</v>
      </c>
      <c r="J16" s="127">
        <v>0</v>
      </c>
      <c r="K16" s="128">
        <v>0</v>
      </c>
      <c r="L16" s="127">
        <v>0</v>
      </c>
      <c r="M16" s="129">
        <f t="shared" ref="M16:M79" si="2">PRODUCT(E16,I16)</f>
        <v>0</v>
      </c>
      <c r="N16" s="129">
        <f t="shared" ref="N16:N79" si="3">PRODUCT(F16,J16)</f>
        <v>0</v>
      </c>
      <c r="O16" s="129">
        <f t="shared" ref="O16:O79" si="4">PRODUCT(G16,K16)</f>
        <v>0</v>
      </c>
      <c r="P16" s="161">
        <f t="shared" ref="P16:P79" si="5">PRODUCT(H16,L16)</f>
        <v>0</v>
      </c>
      <c r="Q16" s="160">
        <f t="shared" ref="Q16:Q79" si="6">SUM(M16:P16)</f>
        <v>0</v>
      </c>
      <c r="R16" s="138">
        <v>0.05</v>
      </c>
      <c r="S16" s="139">
        <f t="shared" ref="S16:S79" si="7">Q16/(1+R16)</f>
        <v>0</v>
      </c>
    </row>
    <row r="17" spans="1:19" outlineLevel="1">
      <c r="A17" s="132">
        <v>3</v>
      </c>
      <c r="B17" s="133" t="s">
        <v>32</v>
      </c>
      <c r="C17" s="133" t="s">
        <v>33</v>
      </c>
      <c r="D17" s="134">
        <f t="shared" si="1"/>
        <v>880</v>
      </c>
      <c r="E17" s="135">
        <v>200</v>
      </c>
      <c r="F17" s="136">
        <v>200</v>
      </c>
      <c r="G17" s="136">
        <v>240</v>
      </c>
      <c r="H17" s="137">
        <v>240</v>
      </c>
      <c r="I17" s="127">
        <v>0</v>
      </c>
      <c r="J17" s="127">
        <v>0</v>
      </c>
      <c r="K17" s="128">
        <v>0</v>
      </c>
      <c r="L17" s="127">
        <v>0</v>
      </c>
      <c r="M17" s="129">
        <f t="shared" si="2"/>
        <v>0</v>
      </c>
      <c r="N17" s="129">
        <f t="shared" si="3"/>
        <v>0</v>
      </c>
      <c r="O17" s="129">
        <f t="shared" si="4"/>
        <v>0</v>
      </c>
      <c r="P17" s="161">
        <f t="shared" si="5"/>
        <v>0</v>
      </c>
      <c r="Q17" s="160">
        <f t="shared" si="6"/>
        <v>0</v>
      </c>
      <c r="R17" s="138">
        <v>0.05</v>
      </c>
      <c r="S17" s="139">
        <f t="shared" si="7"/>
        <v>0</v>
      </c>
    </row>
    <row r="18" spans="1:19" outlineLevel="1">
      <c r="A18" s="132">
        <v>4</v>
      </c>
      <c r="B18" s="133" t="s">
        <v>34</v>
      </c>
      <c r="C18" s="133" t="s">
        <v>30</v>
      </c>
      <c r="D18" s="134">
        <f t="shared" si="1"/>
        <v>80</v>
      </c>
      <c r="E18" s="135">
        <v>20</v>
      </c>
      <c r="F18" s="136">
        <v>20</v>
      </c>
      <c r="G18" s="136">
        <v>20</v>
      </c>
      <c r="H18" s="137">
        <v>20</v>
      </c>
      <c r="I18" s="127">
        <v>0</v>
      </c>
      <c r="J18" s="127">
        <v>0</v>
      </c>
      <c r="K18" s="128">
        <v>0</v>
      </c>
      <c r="L18" s="127">
        <v>0</v>
      </c>
      <c r="M18" s="129">
        <f t="shared" si="2"/>
        <v>0</v>
      </c>
      <c r="N18" s="129">
        <f t="shared" si="3"/>
        <v>0</v>
      </c>
      <c r="O18" s="129">
        <f t="shared" si="4"/>
        <v>0</v>
      </c>
      <c r="P18" s="161">
        <f t="shared" si="5"/>
        <v>0</v>
      </c>
      <c r="Q18" s="160">
        <f t="shared" si="6"/>
        <v>0</v>
      </c>
      <c r="R18" s="138">
        <v>0.05</v>
      </c>
      <c r="S18" s="139">
        <f t="shared" si="7"/>
        <v>0</v>
      </c>
    </row>
    <row r="19" spans="1:19" outlineLevel="1">
      <c r="A19" s="132">
        <v>5</v>
      </c>
      <c r="B19" s="133" t="s">
        <v>35</v>
      </c>
      <c r="C19" s="133" t="s">
        <v>33</v>
      </c>
      <c r="D19" s="134">
        <f t="shared" si="1"/>
        <v>90</v>
      </c>
      <c r="E19" s="135">
        <v>15</v>
      </c>
      <c r="F19" s="136">
        <v>15</v>
      </c>
      <c r="G19" s="136">
        <v>30</v>
      </c>
      <c r="H19" s="137">
        <v>30</v>
      </c>
      <c r="I19" s="127">
        <v>0</v>
      </c>
      <c r="J19" s="127">
        <v>0</v>
      </c>
      <c r="K19" s="128">
        <v>0</v>
      </c>
      <c r="L19" s="127">
        <v>0</v>
      </c>
      <c r="M19" s="129">
        <f t="shared" si="2"/>
        <v>0</v>
      </c>
      <c r="N19" s="129">
        <f t="shared" si="3"/>
        <v>0</v>
      </c>
      <c r="O19" s="129">
        <f t="shared" si="4"/>
        <v>0</v>
      </c>
      <c r="P19" s="161">
        <f t="shared" si="5"/>
        <v>0</v>
      </c>
      <c r="Q19" s="160">
        <f t="shared" si="6"/>
        <v>0</v>
      </c>
      <c r="R19" s="138">
        <v>0.05</v>
      </c>
      <c r="S19" s="139">
        <f t="shared" si="7"/>
        <v>0</v>
      </c>
    </row>
    <row r="20" spans="1:19" outlineLevel="1">
      <c r="A20" s="132">
        <v>6</v>
      </c>
      <c r="B20" s="133" t="s">
        <v>36</v>
      </c>
      <c r="C20" s="133" t="s">
        <v>37</v>
      </c>
      <c r="D20" s="134">
        <f t="shared" si="1"/>
        <v>80</v>
      </c>
      <c r="E20" s="135">
        <v>0</v>
      </c>
      <c r="F20" s="136">
        <v>30</v>
      </c>
      <c r="G20" s="136">
        <v>20</v>
      </c>
      <c r="H20" s="137">
        <v>30</v>
      </c>
      <c r="I20" s="127">
        <v>0</v>
      </c>
      <c r="J20" s="127">
        <v>0</v>
      </c>
      <c r="K20" s="128">
        <v>0</v>
      </c>
      <c r="L20" s="127">
        <v>0</v>
      </c>
      <c r="M20" s="129">
        <f t="shared" si="2"/>
        <v>0</v>
      </c>
      <c r="N20" s="129">
        <f t="shared" si="3"/>
        <v>0</v>
      </c>
      <c r="O20" s="129">
        <f t="shared" si="4"/>
        <v>0</v>
      </c>
      <c r="P20" s="161">
        <f t="shared" si="5"/>
        <v>0</v>
      </c>
      <c r="Q20" s="160">
        <f t="shared" si="6"/>
        <v>0</v>
      </c>
      <c r="R20" s="138">
        <v>0.05</v>
      </c>
      <c r="S20" s="139">
        <f t="shared" si="7"/>
        <v>0</v>
      </c>
    </row>
    <row r="21" spans="1:19" outlineLevel="1">
      <c r="A21" s="132">
        <v>7</v>
      </c>
      <c r="B21" s="133" t="s">
        <v>38</v>
      </c>
      <c r="C21" s="133" t="s">
        <v>30</v>
      </c>
      <c r="D21" s="134">
        <f t="shared" si="1"/>
        <v>6</v>
      </c>
      <c r="E21" s="135">
        <v>2</v>
      </c>
      <c r="F21" s="136">
        <v>2</v>
      </c>
      <c r="G21" s="136">
        <v>0</v>
      </c>
      <c r="H21" s="137">
        <v>2</v>
      </c>
      <c r="I21" s="127">
        <v>0</v>
      </c>
      <c r="J21" s="127">
        <v>0</v>
      </c>
      <c r="K21" s="128">
        <v>0</v>
      </c>
      <c r="L21" s="127">
        <v>0</v>
      </c>
      <c r="M21" s="129">
        <f t="shared" si="2"/>
        <v>0</v>
      </c>
      <c r="N21" s="129">
        <f t="shared" si="3"/>
        <v>0</v>
      </c>
      <c r="O21" s="129">
        <f t="shared" si="4"/>
        <v>0</v>
      </c>
      <c r="P21" s="161">
        <f t="shared" si="5"/>
        <v>0</v>
      </c>
      <c r="Q21" s="160">
        <f t="shared" si="6"/>
        <v>0</v>
      </c>
      <c r="R21" s="138">
        <v>0.05</v>
      </c>
      <c r="S21" s="139">
        <f t="shared" si="7"/>
        <v>0</v>
      </c>
    </row>
    <row r="22" spans="1:19" outlineLevel="1">
      <c r="A22" s="132">
        <v>8</v>
      </c>
      <c r="B22" s="133" t="s">
        <v>39</v>
      </c>
      <c r="C22" s="133" t="s">
        <v>30</v>
      </c>
      <c r="D22" s="134">
        <f t="shared" si="1"/>
        <v>185</v>
      </c>
      <c r="E22" s="135">
        <v>40</v>
      </c>
      <c r="F22" s="136">
        <v>45</v>
      </c>
      <c r="G22" s="136">
        <v>30</v>
      </c>
      <c r="H22" s="137">
        <v>70</v>
      </c>
      <c r="I22" s="127">
        <v>0</v>
      </c>
      <c r="J22" s="127">
        <v>0</v>
      </c>
      <c r="K22" s="128">
        <v>0</v>
      </c>
      <c r="L22" s="127">
        <v>0</v>
      </c>
      <c r="M22" s="129">
        <f t="shared" si="2"/>
        <v>0</v>
      </c>
      <c r="N22" s="129">
        <f t="shared" si="3"/>
        <v>0</v>
      </c>
      <c r="O22" s="129">
        <f t="shared" si="4"/>
        <v>0</v>
      </c>
      <c r="P22" s="161">
        <f t="shared" si="5"/>
        <v>0</v>
      </c>
      <c r="Q22" s="160">
        <f t="shared" si="6"/>
        <v>0</v>
      </c>
      <c r="R22" s="138">
        <v>0.05</v>
      </c>
      <c r="S22" s="139">
        <f t="shared" si="7"/>
        <v>0</v>
      </c>
    </row>
    <row r="23" spans="1:19" outlineLevel="1">
      <c r="A23" s="132">
        <v>9</v>
      </c>
      <c r="B23" s="133" t="s">
        <v>40</v>
      </c>
      <c r="C23" s="133" t="s">
        <v>30</v>
      </c>
      <c r="D23" s="134">
        <f t="shared" si="1"/>
        <v>40</v>
      </c>
      <c r="E23" s="135">
        <v>15</v>
      </c>
      <c r="F23" s="136">
        <v>10</v>
      </c>
      <c r="G23" s="136">
        <v>8</v>
      </c>
      <c r="H23" s="137">
        <v>7</v>
      </c>
      <c r="I23" s="127">
        <v>0</v>
      </c>
      <c r="J23" s="127">
        <v>0</v>
      </c>
      <c r="K23" s="128">
        <v>0</v>
      </c>
      <c r="L23" s="127">
        <v>0</v>
      </c>
      <c r="M23" s="129">
        <f t="shared" si="2"/>
        <v>0</v>
      </c>
      <c r="N23" s="129">
        <f t="shared" si="3"/>
        <v>0</v>
      </c>
      <c r="O23" s="129">
        <f t="shared" si="4"/>
        <v>0</v>
      </c>
      <c r="P23" s="161">
        <f t="shared" si="5"/>
        <v>0</v>
      </c>
      <c r="Q23" s="160">
        <f t="shared" si="6"/>
        <v>0</v>
      </c>
      <c r="R23" s="138">
        <v>0.05</v>
      </c>
      <c r="S23" s="139">
        <f t="shared" si="7"/>
        <v>0</v>
      </c>
    </row>
    <row r="24" spans="1:19" outlineLevel="1">
      <c r="A24" s="132">
        <v>10</v>
      </c>
      <c r="B24" s="133" t="s">
        <v>41</v>
      </c>
      <c r="C24" s="133" t="s">
        <v>30</v>
      </c>
      <c r="D24" s="134">
        <f t="shared" si="1"/>
        <v>40</v>
      </c>
      <c r="E24" s="135">
        <v>0</v>
      </c>
      <c r="F24" s="136">
        <v>10</v>
      </c>
      <c r="G24" s="136">
        <v>10</v>
      </c>
      <c r="H24" s="137">
        <v>20</v>
      </c>
      <c r="I24" s="127">
        <v>0</v>
      </c>
      <c r="J24" s="127">
        <v>0</v>
      </c>
      <c r="K24" s="128">
        <v>0</v>
      </c>
      <c r="L24" s="127">
        <v>0</v>
      </c>
      <c r="M24" s="129">
        <f t="shared" si="2"/>
        <v>0</v>
      </c>
      <c r="N24" s="129">
        <f t="shared" si="3"/>
        <v>0</v>
      </c>
      <c r="O24" s="129">
        <f t="shared" si="4"/>
        <v>0</v>
      </c>
      <c r="P24" s="161">
        <f t="shared" si="5"/>
        <v>0</v>
      </c>
      <c r="Q24" s="160">
        <f t="shared" si="6"/>
        <v>0</v>
      </c>
      <c r="R24" s="138">
        <v>0.05</v>
      </c>
      <c r="S24" s="139">
        <f t="shared" si="7"/>
        <v>0</v>
      </c>
    </row>
    <row r="25" spans="1:19" outlineLevel="1">
      <c r="A25" s="132">
        <v>11</v>
      </c>
      <c r="B25" s="133" t="s">
        <v>42</v>
      </c>
      <c r="C25" s="133" t="s">
        <v>30</v>
      </c>
      <c r="D25" s="134">
        <f t="shared" si="1"/>
        <v>40</v>
      </c>
      <c r="E25" s="135">
        <v>10</v>
      </c>
      <c r="F25" s="136">
        <v>10</v>
      </c>
      <c r="G25" s="136">
        <v>5</v>
      </c>
      <c r="H25" s="137">
        <v>15</v>
      </c>
      <c r="I25" s="127">
        <v>0</v>
      </c>
      <c r="J25" s="127">
        <v>0</v>
      </c>
      <c r="K25" s="128">
        <v>0</v>
      </c>
      <c r="L25" s="127">
        <v>0</v>
      </c>
      <c r="M25" s="129">
        <f t="shared" si="2"/>
        <v>0</v>
      </c>
      <c r="N25" s="129">
        <f t="shared" si="3"/>
        <v>0</v>
      </c>
      <c r="O25" s="129">
        <f t="shared" si="4"/>
        <v>0</v>
      </c>
      <c r="P25" s="161">
        <f t="shared" si="5"/>
        <v>0</v>
      </c>
      <c r="Q25" s="160">
        <f t="shared" si="6"/>
        <v>0</v>
      </c>
      <c r="R25" s="138">
        <v>0.05</v>
      </c>
      <c r="S25" s="139">
        <f t="shared" si="7"/>
        <v>0</v>
      </c>
    </row>
    <row r="26" spans="1:19" outlineLevel="1">
      <c r="A26" s="132">
        <v>12</v>
      </c>
      <c r="B26" s="133" t="s">
        <v>43</v>
      </c>
      <c r="C26" s="133" t="s">
        <v>30</v>
      </c>
      <c r="D26" s="134">
        <f t="shared" si="1"/>
        <v>20</v>
      </c>
      <c r="E26" s="135">
        <v>0</v>
      </c>
      <c r="F26" s="136">
        <v>0</v>
      </c>
      <c r="G26" s="136">
        <v>0</v>
      </c>
      <c r="H26" s="137">
        <v>20</v>
      </c>
      <c r="I26" s="127">
        <v>0</v>
      </c>
      <c r="J26" s="127">
        <v>0</v>
      </c>
      <c r="K26" s="128">
        <v>0</v>
      </c>
      <c r="L26" s="127">
        <v>0</v>
      </c>
      <c r="M26" s="129">
        <f t="shared" si="2"/>
        <v>0</v>
      </c>
      <c r="N26" s="129">
        <f t="shared" si="3"/>
        <v>0</v>
      </c>
      <c r="O26" s="129">
        <f t="shared" si="4"/>
        <v>0</v>
      </c>
      <c r="P26" s="161">
        <f t="shared" si="5"/>
        <v>0</v>
      </c>
      <c r="Q26" s="160">
        <f t="shared" si="6"/>
        <v>0</v>
      </c>
      <c r="R26" s="138">
        <v>0.05</v>
      </c>
      <c r="S26" s="139">
        <f t="shared" si="7"/>
        <v>0</v>
      </c>
    </row>
    <row r="27" spans="1:19" outlineLevel="1">
      <c r="A27" s="132">
        <v>13</v>
      </c>
      <c r="B27" s="133" t="s">
        <v>44</v>
      </c>
      <c r="C27" s="133" t="s">
        <v>30</v>
      </c>
      <c r="D27" s="134">
        <f t="shared" si="1"/>
        <v>28</v>
      </c>
      <c r="E27" s="135">
        <v>0</v>
      </c>
      <c r="F27" s="136">
        <v>8</v>
      </c>
      <c r="G27" s="136">
        <v>10</v>
      </c>
      <c r="H27" s="137">
        <v>10</v>
      </c>
      <c r="I27" s="127">
        <v>0</v>
      </c>
      <c r="J27" s="127">
        <v>0</v>
      </c>
      <c r="K27" s="128">
        <v>0</v>
      </c>
      <c r="L27" s="127">
        <v>0</v>
      </c>
      <c r="M27" s="129">
        <f t="shared" si="2"/>
        <v>0</v>
      </c>
      <c r="N27" s="129">
        <f t="shared" si="3"/>
        <v>0</v>
      </c>
      <c r="O27" s="129">
        <f t="shared" si="4"/>
        <v>0</v>
      </c>
      <c r="P27" s="161">
        <f t="shared" si="5"/>
        <v>0</v>
      </c>
      <c r="Q27" s="160">
        <f t="shared" si="6"/>
        <v>0</v>
      </c>
      <c r="R27" s="138">
        <v>0.05</v>
      </c>
      <c r="S27" s="139">
        <f t="shared" si="7"/>
        <v>0</v>
      </c>
    </row>
    <row r="28" spans="1:19" outlineLevel="1">
      <c r="A28" s="132">
        <v>14</v>
      </c>
      <c r="B28" s="133" t="s">
        <v>45</v>
      </c>
      <c r="C28" s="133" t="s">
        <v>30</v>
      </c>
      <c r="D28" s="134">
        <f t="shared" si="1"/>
        <v>28</v>
      </c>
      <c r="E28" s="135">
        <v>0</v>
      </c>
      <c r="F28" s="136">
        <v>8</v>
      </c>
      <c r="G28" s="136">
        <v>10</v>
      </c>
      <c r="H28" s="137">
        <v>10</v>
      </c>
      <c r="I28" s="127">
        <v>0</v>
      </c>
      <c r="J28" s="127">
        <v>0</v>
      </c>
      <c r="K28" s="128">
        <v>0</v>
      </c>
      <c r="L28" s="127">
        <v>0</v>
      </c>
      <c r="M28" s="129">
        <f t="shared" si="2"/>
        <v>0</v>
      </c>
      <c r="N28" s="129">
        <f t="shared" si="3"/>
        <v>0</v>
      </c>
      <c r="O28" s="129">
        <f t="shared" si="4"/>
        <v>0</v>
      </c>
      <c r="P28" s="161">
        <f t="shared" si="5"/>
        <v>0</v>
      </c>
      <c r="Q28" s="160">
        <f t="shared" si="6"/>
        <v>0</v>
      </c>
      <c r="R28" s="138">
        <v>0.05</v>
      </c>
      <c r="S28" s="139">
        <f t="shared" si="7"/>
        <v>0</v>
      </c>
    </row>
    <row r="29" spans="1:19" outlineLevel="1">
      <c r="A29" s="132">
        <v>15</v>
      </c>
      <c r="B29" s="133" t="s">
        <v>46</v>
      </c>
      <c r="C29" s="133" t="s">
        <v>33</v>
      </c>
      <c r="D29" s="134">
        <f t="shared" si="1"/>
        <v>246</v>
      </c>
      <c r="E29" s="135">
        <v>56</v>
      </c>
      <c r="F29" s="136">
        <v>80</v>
      </c>
      <c r="G29" s="136">
        <v>30</v>
      </c>
      <c r="H29" s="137">
        <v>80</v>
      </c>
      <c r="I29" s="127">
        <v>0</v>
      </c>
      <c r="J29" s="127">
        <v>0</v>
      </c>
      <c r="K29" s="128">
        <v>0</v>
      </c>
      <c r="L29" s="127">
        <v>0</v>
      </c>
      <c r="M29" s="129">
        <f t="shared" si="2"/>
        <v>0</v>
      </c>
      <c r="N29" s="129">
        <f t="shared" si="3"/>
        <v>0</v>
      </c>
      <c r="O29" s="129">
        <f t="shared" si="4"/>
        <v>0</v>
      </c>
      <c r="P29" s="161">
        <f t="shared" si="5"/>
        <v>0</v>
      </c>
      <c r="Q29" s="160">
        <f t="shared" si="6"/>
        <v>0</v>
      </c>
      <c r="R29" s="138">
        <v>0.05</v>
      </c>
      <c r="S29" s="139">
        <f t="shared" si="7"/>
        <v>0</v>
      </c>
    </row>
    <row r="30" spans="1:19" outlineLevel="1">
      <c r="A30" s="132">
        <v>16</v>
      </c>
      <c r="B30" s="133" t="s">
        <v>47</v>
      </c>
      <c r="C30" s="133" t="s">
        <v>30</v>
      </c>
      <c r="D30" s="134">
        <f t="shared" si="1"/>
        <v>430</v>
      </c>
      <c r="E30" s="135">
        <v>130</v>
      </c>
      <c r="F30" s="136">
        <v>50</v>
      </c>
      <c r="G30" s="136">
        <v>70</v>
      </c>
      <c r="H30" s="137">
        <v>180</v>
      </c>
      <c r="I30" s="127">
        <v>0</v>
      </c>
      <c r="J30" s="127">
        <v>0</v>
      </c>
      <c r="K30" s="128">
        <v>0</v>
      </c>
      <c r="L30" s="127">
        <v>0</v>
      </c>
      <c r="M30" s="129">
        <f t="shared" si="2"/>
        <v>0</v>
      </c>
      <c r="N30" s="129">
        <f t="shared" si="3"/>
        <v>0</v>
      </c>
      <c r="O30" s="129">
        <f t="shared" si="4"/>
        <v>0</v>
      </c>
      <c r="P30" s="161">
        <f t="shared" si="5"/>
        <v>0</v>
      </c>
      <c r="Q30" s="160">
        <f t="shared" si="6"/>
        <v>0</v>
      </c>
      <c r="R30" s="138">
        <v>0.05</v>
      </c>
      <c r="S30" s="139">
        <f t="shared" si="7"/>
        <v>0</v>
      </c>
    </row>
    <row r="31" spans="1:19" outlineLevel="1">
      <c r="A31" s="132">
        <v>17</v>
      </c>
      <c r="B31" s="133" t="s">
        <v>48</v>
      </c>
      <c r="C31" s="133" t="s">
        <v>30</v>
      </c>
      <c r="D31" s="134">
        <f t="shared" si="1"/>
        <v>1000</v>
      </c>
      <c r="E31" s="135">
        <v>300</v>
      </c>
      <c r="F31" s="136">
        <v>300</v>
      </c>
      <c r="G31" s="136">
        <v>100</v>
      </c>
      <c r="H31" s="137">
        <v>300</v>
      </c>
      <c r="I31" s="127">
        <v>0</v>
      </c>
      <c r="J31" s="127">
        <v>0</v>
      </c>
      <c r="K31" s="128">
        <v>0</v>
      </c>
      <c r="L31" s="127">
        <v>0</v>
      </c>
      <c r="M31" s="129">
        <f t="shared" si="2"/>
        <v>0</v>
      </c>
      <c r="N31" s="129">
        <f t="shared" si="3"/>
        <v>0</v>
      </c>
      <c r="O31" s="129">
        <f t="shared" si="4"/>
        <v>0</v>
      </c>
      <c r="P31" s="161">
        <f t="shared" si="5"/>
        <v>0</v>
      </c>
      <c r="Q31" s="160">
        <f t="shared" si="6"/>
        <v>0</v>
      </c>
      <c r="R31" s="138">
        <v>0.05</v>
      </c>
      <c r="S31" s="139">
        <f t="shared" si="7"/>
        <v>0</v>
      </c>
    </row>
    <row r="32" spans="1:19" outlineLevel="1">
      <c r="A32" s="132">
        <v>18</v>
      </c>
      <c r="B32" s="133" t="s">
        <v>49</v>
      </c>
      <c r="C32" s="133" t="s">
        <v>33</v>
      </c>
      <c r="D32" s="134">
        <f t="shared" si="1"/>
        <v>105</v>
      </c>
      <c r="E32" s="135">
        <v>0</v>
      </c>
      <c r="F32" s="136">
        <v>30</v>
      </c>
      <c r="G32" s="136">
        <v>35</v>
      </c>
      <c r="H32" s="137">
        <v>40</v>
      </c>
      <c r="I32" s="127">
        <v>0</v>
      </c>
      <c r="J32" s="127">
        <v>0</v>
      </c>
      <c r="K32" s="128">
        <v>0</v>
      </c>
      <c r="L32" s="127">
        <v>0</v>
      </c>
      <c r="M32" s="129">
        <f t="shared" si="2"/>
        <v>0</v>
      </c>
      <c r="N32" s="129">
        <f t="shared" si="3"/>
        <v>0</v>
      </c>
      <c r="O32" s="129">
        <f t="shared" si="4"/>
        <v>0</v>
      </c>
      <c r="P32" s="161">
        <f t="shared" si="5"/>
        <v>0</v>
      </c>
      <c r="Q32" s="160">
        <f t="shared" si="6"/>
        <v>0</v>
      </c>
      <c r="R32" s="138">
        <v>0.05</v>
      </c>
      <c r="S32" s="139">
        <f t="shared" si="7"/>
        <v>0</v>
      </c>
    </row>
    <row r="33" spans="1:19" outlineLevel="1">
      <c r="A33" s="132">
        <v>19</v>
      </c>
      <c r="B33" s="133" t="s">
        <v>50</v>
      </c>
      <c r="C33" s="133" t="s">
        <v>30</v>
      </c>
      <c r="D33" s="134">
        <f t="shared" si="1"/>
        <v>165</v>
      </c>
      <c r="E33" s="135">
        <v>50</v>
      </c>
      <c r="F33" s="136">
        <v>35</v>
      </c>
      <c r="G33" s="136">
        <v>30</v>
      </c>
      <c r="H33" s="137">
        <v>50</v>
      </c>
      <c r="I33" s="127">
        <v>0</v>
      </c>
      <c r="J33" s="127">
        <v>0</v>
      </c>
      <c r="K33" s="128">
        <v>0</v>
      </c>
      <c r="L33" s="127">
        <v>0</v>
      </c>
      <c r="M33" s="129">
        <f t="shared" si="2"/>
        <v>0</v>
      </c>
      <c r="N33" s="129">
        <f t="shared" si="3"/>
        <v>0</v>
      </c>
      <c r="O33" s="129">
        <f t="shared" si="4"/>
        <v>0</v>
      </c>
      <c r="P33" s="161">
        <f t="shared" si="5"/>
        <v>0</v>
      </c>
      <c r="Q33" s="160">
        <f t="shared" si="6"/>
        <v>0</v>
      </c>
      <c r="R33" s="138">
        <v>0.05</v>
      </c>
      <c r="S33" s="139">
        <f t="shared" si="7"/>
        <v>0</v>
      </c>
    </row>
    <row r="34" spans="1:19" outlineLevel="1">
      <c r="A34" s="132">
        <v>20</v>
      </c>
      <c r="B34" s="133" t="s">
        <v>51</v>
      </c>
      <c r="C34" s="133" t="s">
        <v>33</v>
      </c>
      <c r="D34" s="134">
        <f t="shared" si="1"/>
        <v>59</v>
      </c>
      <c r="E34" s="135">
        <v>14</v>
      </c>
      <c r="F34" s="136">
        <v>15</v>
      </c>
      <c r="G34" s="136">
        <v>10</v>
      </c>
      <c r="H34" s="137">
        <v>20</v>
      </c>
      <c r="I34" s="127">
        <v>0</v>
      </c>
      <c r="J34" s="127">
        <v>0</v>
      </c>
      <c r="K34" s="128">
        <v>0</v>
      </c>
      <c r="L34" s="127">
        <v>0</v>
      </c>
      <c r="M34" s="129">
        <f t="shared" si="2"/>
        <v>0</v>
      </c>
      <c r="N34" s="129">
        <f t="shared" si="3"/>
        <v>0</v>
      </c>
      <c r="O34" s="129">
        <f t="shared" si="4"/>
        <v>0</v>
      </c>
      <c r="P34" s="161">
        <f t="shared" si="5"/>
        <v>0</v>
      </c>
      <c r="Q34" s="160">
        <f t="shared" si="6"/>
        <v>0</v>
      </c>
      <c r="R34" s="138">
        <v>0.05</v>
      </c>
      <c r="S34" s="139">
        <f t="shared" si="7"/>
        <v>0</v>
      </c>
    </row>
    <row r="35" spans="1:19" outlineLevel="1">
      <c r="A35" s="132">
        <v>21</v>
      </c>
      <c r="B35" s="133" t="s">
        <v>52</v>
      </c>
      <c r="C35" s="133" t="s">
        <v>37</v>
      </c>
      <c r="D35" s="134">
        <f t="shared" si="1"/>
        <v>520</v>
      </c>
      <c r="E35" s="135">
        <v>110</v>
      </c>
      <c r="F35" s="136">
        <v>160</v>
      </c>
      <c r="G35" s="136">
        <v>70</v>
      </c>
      <c r="H35" s="137">
        <v>180</v>
      </c>
      <c r="I35" s="127">
        <v>0</v>
      </c>
      <c r="J35" s="127">
        <v>0</v>
      </c>
      <c r="K35" s="128">
        <v>0</v>
      </c>
      <c r="L35" s="127">
        <v>0</v>
      </c>
      <c r="M35" s="129">
        <f t="shared" si="2"/>
        <v>0</v>
      </c>
      <c r="N35" s="129">
        <f t="shared" si="3"/>
        <v>0</v>
      </c>
      <c r="O35" s="129">
        <f t="shared" si="4"/>
        <v>0</v>
      </c>
      <c r="P35" s="161">
        <f t="shared" si="5"/>
        <v>0</v>
      </c>
      <c r="Q35" s="160">
        <f t="shared" si="6"/>
        <v>0</v>
      </c>
      <c r="R35" s="138">
        <v>0.05</v>
      </c>
      <c r="S35" s="139">
        <f t="shared" si="7"/>
        <v>0</v>
      </c>
    </row>
    <row r="36" spans="1:19" outlineLevel="1">
      <c r="A36" s="132">
        <v>22</v>
      </c>
      <c r="B36" s="133" t="s">
        <v>53</v>
      </c>
      <c r="C36" s="133" t="s">
        <v>33</v>
      </c>
      <c r="D36" s="134">
        <f t="shared" si="1"/>
        <v>760</v>
      </c>
      <c r="E36" s="135">
        <v>240</v>
      </c>
      <c r="F36" s="136">
        <v>240</v>
      </c>
      <c r="G36" s="136">
        <v>0</v>
      </c>
      <c r="H36" s="137">
        <v>280</v>
      </c>
      <c r="I36" s="127">
        <v>0</v>
      </c>
      <c r="J36" s="127">
        <v>0</v>
      </c>
      <c r="K36" s="128">
        <v>0</v>
      </c>
      <c r="L36" s="127">
        <v>0</v>
      </c>
      <c r="M36" s="129">
        <f t="shared" si="2"/>
        <v>0</v>
      </c>
      <c r="N36" s="129">
        <f t="shared" si="3"/>
        <v>0</v>
      </c>
      <c r="O36" s="129">
        <f t="shared" si="4"/>
        <v>0</v>
      </c>
      <c r="P36" s="161">
        <f t="shared" si="5"/>
        <v>0</v>
      </c>
      <c r="Q36" s="160">
        <f t="shared" si="6"/>
        <v>0</v>
      </c>
      <c r="R36" s="138">
        <v>0.05</v>
      </c>
      <c r="S36" s="139">
        <f t="shared" si="7"/>
        <v>0</v>
      </c>
    </row>
    <row r="37" spans="1:19" outlineLevel="1">
      <c r="A37" s="132">
        <v>23</v>
      </c>
      <c r="B37" s="133" t="s">
        <v>54</v>
      </c>
      <c r="C37" s="133" t="s">
        <v>30</v>
      </c>
      <c r="D37" s="134">
        <f t="shared" si="1"/>
        <v>65</v>
      </c>
      <c r="E37" s="135">
        <v>20</v>
      </c>
      <c r="F37" s="136">
        <v>20</v>
      </c>
      <c r="G37" s="136">
        <v>0</v>
      </c>
      <c r="H37" s="137">
        <v>25</v>
      </c>
      <c r="I37" s="127">
        <v>0</v>
      </c>
      <c r="J37" s="127">
        <v>0</v>
      </c>
      <c r="K37" s="128">
        <v>0</v>
      </c>
      <c r="L37" s="127">
        <v>0</v>
      </c>
      <c r="M37" s="129">
        <f t="shared" si="2"/>
        <v>0</v>
      </c>
      <c r="N37" s="129">
        <f t="shared" si="3"/>
        <v>0</v>
      </c>
      <c r="O37" s="129">
        <f t="shared" si="4"/>
        <v>0</v>
      </c>
      <c r="P37" s="161">
        <f t="shared" si="5"/>
        <v>0</v>
      </c>
      <c r="Q37" s="160">
        <f t="shared" si="6"/>
        <v>0</v>
      </c>
      <c r="R37" s="138">
        <v>0.05</v>
      </c>
      <c r="S37" s="139">
        <f t="shared" si="7"/>
        <v>0</v>
      </c>
    </row>
    <row r="38" spans="1:19" outlineLevel="1">
      <c r="A38" s="132">
        <v>24</v>
      </c>
      <c r="B38" s="133" t="s">
        <v>55</v>
      </c>
      <c r="C38" s="133" t="s">
        <v>30</v>
      </c>
      <c r="D38" s="134">
        <f t="shared" si="1"/>
        <v>50</v>
      </c>
      <c r="E38" s="135">
        <v>0</v>
      </c>
      <c r="F38" s="136">
        <v>20</v>
      </c>
      <c r="G38" s="136">
        <v>30</v>
      </c>
      <c r="H38" s="137">
        <v>0</v>
      </c>
      <c r="I38" s="127">
        <v>0</v>
      </c>
      <c r="J38" s="127">
        <v>0</v>
      </c>
      <c r="K38" s="128">
        <v>0</v>
      </c>
      <c r="L38" s="127">
        <v>0</v>
      </c>
      <c r="M38" s="129">
        <f t="shared" si="2"/>
        <v>0</v>
      </c>
      <c r="N38" s="129">
        <f t="shared" si="3"/>
        <v>0</v>
      </c>
      <c r="O38" s="129">
        <f t="shared" si="4"/>
        <v>0</v>
      </c>
      <c r="P38" s="161">
        <f t="shared" si="5"/>
        <v>0</v>
      </c>
      <c r="Q38" s="160">
        <f t="shared" si="6"/>
        <v>0</v>
      </c>
      <c r="R38" s="138">
        <v>0.05</v>
      </c>
      <c r="S38" s="139">
        <f t="shared" si="7"/>
        <v>0</v>
      </c>
    </row>
    <row r="39" spans="1:19" outlineLevel="1">
      <c r="A39" s="132">
        <v>25</v>
      </c>
      <c r="B39" s="133" t="s">
        <v>56</v>
      </c>
      <c r="C39" s="133" t="s">
        <v>30</v>
      </c>
      <c r="D39" s="134">
        <f t="shared" si="1"/>
        <v>176</v>
      </c>
      <c r="E39" s="135">
        <v>60</v>
      </c>
      <c r="F39" s="136">
        <v>50</v>
      </c>
      <c r="G39" s="136">
        <v>6</v>
      </c>
      <c r="H39" s="137">
        <v>60</v>
      </c>
      <c r="I39" s="127">
        <v>0</v>
      </c>
      <c r="J39" s="127">
        <v>0</v>
      </c>
      <c r="K39" s="128">
        <v>0</v>
      </c>
      <c r="L39" s="127">
        <v>0</v>
      </c>
      <c r="M39" s="129">
        <f t="shared" si="2"/>
        <v>0</v>
      </c>
      <c r="N39" s="129">
        <f t="shared" si="3"/>
        <v>0</v>
      </c>
      <c r="O39" s="129">
        <f t="shared" si="4"/>
        <v>0</v>
      </c>
      <c r="P39" s="161">
        <f t="shared" si="5"/>
        <v>0</v>
      </c>
      <c r="Q39" s="160">
        <f t="shared" si="6"/>
        <v>0</v>
      </c>
      <c r="R39" s="138">
        <v>0.05</v>
      </c>
      <c r="S39" s="139">
        <f t="shared" si="7"/>
        <v>0</v>
      </c>
    </row>
    <row r="40" spans="1:19" outlineLevel="1">
      <c r="A40" s="132">
        <v>26</v>
      </c>
      <c r="B40" s="133" t="s">
        <v>57</v>
      </c>
      <c r="C40" s="133" t="s">
        <v>30</v>
      </c>
      <c r="D40" s="134">
        <f t="shared" si="1"/>
        <v>100</v>
      </c>
      <c r="E40" s="135">
        <v>25</v>
      </c>
      <c r="F40" s="136">
        <v>50</v>
      </c>
      <c r="G40" s="136">
        <v>5</v>
      </c>
      <c r="H40" s="137">
        <v>20</v>
      </c>
      <c r="I40" s="127">
        <v>0</v>
      </c>
      <c r="J40" s="127">
        <v>0</v>
      </c>
      <c r="K40" s="128">
        <v>0</v>
      </c>
      <c r="L40" s="127">
        <v>0</v>
      </c>
      <c r="M40" s="129">
        <f t="shared" si="2"/>
        <v>0</v>
      </c>
      <c r="N40" s="129">
        <f t="shared" si="3"/>
        <v>0</v>
      </c>
      <c r="O40" s="129">
        <f t="shared" si="4"/>
        <v>0</v>
      </c>
      <c r="P40" s="161">
        <f t="shared" si="5"/>
        <v>0</v>
      </c>
      <c r="Q40" s="160">
        <f t="shared" si="6"/>
        <v>0</v>
      </c>
      <c r="R40" s="138">
        <v>0.05</v>
      </c>
      <c r="S40" s="139">
        <f t="shared" si="7"/>
        <v>0</v>
      </c>
    </row>
    <row r="41" spans="1:19" outlineLevel="1">
      <c r="A41" s="132">
        <v>27</v>
      </c>
      <c r="B41" s="133" t="s">
        <v>58</v>
      </c>
      <c r="C41" s="133" t="s">
        <v>33</v>
      </c>
      <c r="D41" s="134">
        <f t="shared" si="1"/>
        <v>65</v>
      </c>
      <c r="E41" s="135">
        <v>0</v>
      </c>
      <c r="F41" s="136">
        <v>0</v>
      </c>
      <c r="G41" s="136">
        <v>25</v>
      </c>
      <c r="H41" s="137">
        <v>40</v>
      </c>
      <c r="I41" s="127">
        <v>0</v>
      </c>
      <c r="J41" s="127">
        <v>0</v>
      </c>
      <c r="K41" s="128">
        <v>0</v>
      </c>
      <c r="L41" s="127">
        <v>0</v>
      </c>
      <c r="M41" s="129">
        <f t="shared" si="2"/>
        <v>0</v>
      </c>
      <c r="N41" s="129">
        <f t="shared" si="3"/>
        <v>0</v>
      </c>
      <c r="O41" s="129">
        <f t="shared" si="4"/>
        <v>0</v>
      </c>
      <c r="P41" s="161">
        <f t="shared" si="5"/>
        <v>0</v>
      </c>
      <c r="Q41" s="160">
        <f t="shared" si="6"/>
        <v>0</v>
      </c>
      <c r="R41" s="138">
        <v>0.05</v>
      </c>
      <c r="S41" s="139">
        <f t="shared" si="7"/>
        <v>0</v>
      </c>
    </row>
    <row r="42" spans="1:19" outlineLevel="1">
      <c r="A42" s="132">
        <v>28</v>
      </c>
      <c r="B42" s="133" t="s">
        <v>59</v>
      </c>
      <c r="C42" s="133" t="s">
        <v>33</v>
      </c>
      <c r="D42" s="134">
        <f t="shared" si="1"/>
        <v>33</v>
      </c>
      <c r="E42" s="135">
        <v>8</v>
      </c>
      <c r="F42" s="136">
        <v>7</v>
      </c>
      <c r="G42" s="136">
        <v>4</v>
      </c>
      <c r="H42" s="137">
        <v>14</v>
      </c>
      <c r="I42" s="127">
        <v>0</v>
      </c>
      <c r="J42" s="127">
        <v>0</v>
      </c>
      <c r="K42" s="128">
        <v>0</v>
      </c>
      <c r="L42" s="127">
        <v>0</v>
      </c>
      <c r="M42" s="129">
        <f t="shared" si="2"/>
        <v>0</v>
      </c>
      <c r="N42" s="129">
        <f t="shared" si="3"/>
        <v>0</v>
      </c>
      <c r="O42" s="129">
        <f t="shared" si="4"/>
        <v>0</v>
      </c>
      <c r="P42" s="161">
        <f t="shared" si="5"/>
        <v>0</v>
      </c>
      <c r="Q42" s="160">
        <f t="shared" si="6"/>
        <v>0</v>
      </c>
      <c r="R42" s="138">
        <v>0.05</v>
      </c>
      <c r="S42" s="139">
        <f t="shared" si="7"/>
        <v>0</v>
      </c>
    </row>
    <row r="43" spans="1:19" outlineLevel="1">
      <c r="A43" s="132">
        <v>29</v>
      </c>
      <c r="B43" s="133" t="s">
        <v>60</v>
      </c>
      <c r="C43" s="133" t="s">
        <v>30</v>
      </c>
      <c r="D43" s="134">
        <f t="shared" si="1"/>
        <v>40</v>
      </c>
      <c r="E43" s="135">
        <v>0</v>
      </c>
      <c r="F43" s="136">
        <v>0</v>
      </c>
      <c r="G43" s="136">
        <v>20</v>
      </c>
      <c r="H43" s="137">
        <v>20</v>
      </c>
      <c r="I43" s="127">
        <v>0</v>
      </c>
      <c r="J43" s="127">
        <v>0</v>
      </c>
      <c r="K43" s="128">
        <v>0</v>
      </c>
      <c r="L43" s="127">
        <v>0</v>
      </c>
      <c r="M43" s="129">
        <f t="shared" si="2"/>
        <v>0</v>
      </c>
      <c r="N43" s="129">
        <f t="shared" si="3"/>
        <v>0</v>
      </c>
      <c r="O43" s="129">
        <f t="shared" si="4"/>
        <v>0</v>
      </c>
      <c r="P43" s="161">
        <f t="shared" si="5"/>
        <v>0</v>
      </c>
      <c r="Q43" s="160">
        <f t="shared" si="6"/>
        <v>0</v>
      </c>
      <c r="R43" s="138">
        <v>0.05</v>
      </c>
      <c r="S43" s="139">
        <f t="shared" si="7"/>
        <v>0</v>
      </c>
    </row>
    <row r="44" spans="1:19" outlineLevel="1">
      <c r="A44" s="132">
        <v>30</v>
      </c>
      <c r="B44" s="133" t="s">
        <v>61</v>
      </c>
      <c r="C44" s="133" t="s">
        <v>30</v>
      </c>
      <c r="D44" s="134">
        <f t="shared" si="1"/>
        <v>95</v>
      </c>
      <c r="E44" s="135">
        <v>30</v>
      </c>
      <c r="F44" s="136">
        <v>40</v>
      </c>
      <c r="G44" s="136">
        <v>5</v>
      </c>
      <c r="H44" s="137">
        <v>20</v>
      </c>
      <c r="I44" s="127">
        <v>0</v>
      </c>
      <c r="J44" s="127">
        <v>0</v>
      </c>
      <c r="K44" s="128">
        <v>0</v>
      </c>
      <c r="L44" s="127">
        <v>0</v>
      </c>
      <c r="M44" s="129">
        <f t="shared" si="2"/>
        <v>0</v>
      </c>
      <c r="N44" s="129">
        <f t="shared" si="3"/>
        <v>0</v>
      </c>
      <c r="O44" s="129">
        <f t="shared" si="4"/>
        <v>0</v>
      </c>
      <c r="P44" s="161">
        <f t="shared" si="5"/>
        <v>0</v>
      </c>
      <c r="Q44" s="160">
        <f t="shared" si="6"/>
        <v>0</v>
      </c>
      <c r="R44" s="138">
        <v>0.05</v>
      </c>
      <c r="S44" s="139">
        <f t="shared" si="7"/>
        <v>0</v>
      </c>
    </row>
    <row r="45" spans="1:19" outlineLevel="1">
      <c r="A45" s="132">
        <v>31</v>
      </c>
      <c r="B45" s="133" t="s">
        <v>62</v>
      </c>
      <c r="C45" s="133" t="s">
        <v>33</v>
      </c>
      <c r="D45" s="134">
        <f t="shared" si="1"/>
        <v>65</v>
      </c>
      <c r="E45" s="135">
        <v>0</v>
      </c>
      <c r="F45" s="136">
        <v>30</v>
      </c>
      <c r="G45" s="136">
        <v>35</v>
      </c>
      <c r="H45" s="137">
        <v>0</v>
      </c>
      <c r="I45" s="127">
        <v>0</v>
      </c>
      <c r="J45" s="127">
        <v>0</v>
      </c>
      <c r="K45" s="128">
        <v>0</v>
      </c>
      <c r="L45" s="127">
        <v>0</v>
      </c>
      <c r="M45" s="129">
        <f t="shared" si="2"/>
        <v>0</v>
      </c>
      <c r="N45" s="129">
        <f t="shared" si="3"/>
        <v>0</v>
      </c>
      <c r="O45" s="129">
        <f t="shared" si="4"/>
        <v>0</v>
      </c>
      <c r="P45" s="161">
        <f t="shared" si="5"/>
        <v>0</v>
      </c>
      <c r="Q45" s="160">
        <f t="shared" si="6"/>
        <v>0</v>
      </c>
      <c r="R45" s="138">
        <v>0.05</v>
      </c>
      <c r="S45" s="139">
        <f t="shared" si="7"/>
        <v>0</v>
      </c>
    </row>
    <row r="46" spans="1:19" outlineLevel="1">
      <c r="A46" s="132">
        <v>32</v>
      </c>
      <c r="B46" s="133" t="s">
        <v>63</v>
      </c>
      <c r="C46" s="133" t="s">
        <v>37</v>
      </c>
      <c r="D46" s="134">
        <f t="shared" si="1"/>
        <v>65</v>
      </c>
      <c r="E46" s="135">
        <v>0</v>
      </c>
      <c r="F46" s="136">
        <v>30</v>
      </c>
      <c r="G46" s="136">
        <v>35</v>
      </c>
      <c r="H46" s="137">
        <v>0</v>
      </c>
      <c r="I46" s="127">
        <v>0</v>
      </c>
      <c r="J46" s="127">
        <v>0</v>
      </c>
      <c r="K46" s="128">
        <v>0</v>
      </c>
      <c r="L46" s="127">
        <v>0</v>
      </c>
      <c r="M46" s="129">
        <f t="shared" si="2"/>
        <v>0</v>
      </c>
      <c r="N46" s="129">
        <f t="shared" si="3"/>
        <v>0</v>
      </c>
      <c r="O46" s="129">
        <f t="shared" si="4"/>
        <v>0</v>
      </c>
      <c r="P46" s="161">
        <f t="shared" si="5"/>
        <v>0</v>
      </c>
      <c r="Q46" s="160">
        <f t="shared" si="6"/>
        <v>0</v>
      </c>
      <c r="R46" s="138">
        <v>0.05</v>
      </c>
      <c r="S46" s="139">
        <f t="shared" si="7"/>
        <v>0</v>
      </c>
    </row>
    <row r="47" spans="1:19" outlineLevel="1">
      <c r="A47" s="132">
        <v>33</v>
      </c>
      <c r="B47" s="133" t="s">
        <v>64</v>
      </c>
      <c r="C47" s="133" t="s">
        <v>65</v>
      </c>
      <c r="D47" s="134">
        <f t="shared" si="1"/>
        <v>120</v>
      </c>
      <c r="E47" s="135">
        <v>0</v>
      </c>
      <c r="F47" s="136">
        <v>50</v>
      </c>
      <c r="G47" s="136">
        <v>30</v>
      </c>
      <c r="H47" s="137">
        <v>40</v>
      </c>
      <c r="I47" s="127">
        <v>0</v>
      </c>
      <c r="J47" s="127">
        <v>0</v>
      </c>
      <c r="K47" s="128">
        <v>0</v>
      </c>
      <c r="L47" s="127">
        <v>0</v>
      </c>
      <c r="M47" s="129">
        <f t="shared" si="2"/>
        <v>0</v>
      </c>
      <c r="N47" s="129">
        <f t="shared" si="3"/>
        <v>0</v>
      </c>
      <c r="O47" s="129">
        <f t="shared" si="4"/>
        <v>0</v>
      </c>
      <c r="P47" s="161">
        <f t="shared" si="5"/>
        <v>0</v>
      </c>
      <c r="Q47" s="160">
        <f t="shared" si="6"/>
        <v>0</v>
      </c>
      <c r="R47" s="138">
        <v>0.05</v>
      </c>
      <c r="S47" s="139">
        <f t="shared" si="7"/>
        <v>0</v>
      </c>
    </row>
    <row r="48" spans="1:19" outlineLevel="1">
      <c r="A48" s="132">
        <v>34</v>
      </c>
      <c r="B48" s="133" t="s">
        <v>66</v>
      </c>
      <c r="C48" s="133" t="s">
        <v>30</v>
      </c>
      <c r="D48" s="134">
        <f t="shared" si="1"/>
        <v>380</v>
      </c>
      <c r="E48" s="135">
        <v>90</v>
      </c>
      <c r="F48" s="136">
        <v>90</v>
      </c>
      <c r="G48" s="136">
        <v>80</v>
      </c>
      <c r="H48" s="137">
        <v>120</v>
      </c>
      <c r="I48" s="127">
        <v>0</v>
      </c>
      <c r="J48" s="127">
        <v>0</v>
      </c>
      <c r="K48" s="128">
        <v>0</v>
      </c>
      <c r="L48" s="127">
        <v>0</v>
      </c>
      <c r="M48" s="129">
        <f t="shared" si="2"/>
        <v>0</v>
      </c>
      <c r="N48" s="129">
        <f t="shared" si="3"/>
        <v>0</v>
      </c>
      <c r="O48" s="129">
        <f t="shared" si="4"/>
        <v>0</v>
      </c>
      <c r="P48" s="161">
        <f t="shared" si="5"/>
        <v>0</v>
      </c>
      <c r="Q48" s="160">
        <f t="shared" si="6"/>
        <v>0</v>
      </c>
      <c r="R48" s="138">
        <v>0.05</v>
      </c>
      <c r="S48" s="139">
        <f t="shared" si="7"/>
        <v>0</v>
      </c>
    </row>
    <row r="49" spans="1:19" outlineLevel="1">
      <c r="A49" s="132">
        <v>35</v>
      </c>
      <c r="B49" s="133" t="s">
        <v>67</v>
      </c>
      <c r="C49" s="133" t="s">
        <v>65</v>
      </c>
      <c r="D49" s="134">
        <f t="shared" si="1"/>
        <v>16</v>
      </c>
      <c r="E49" s="135">
        <v>0</v>
      </c>
      <c r="F49" s="136">
        <v>10</v>
      </c>
      <c r="G49" s="136">
        <v>6</v>
      </c>
      <c r="H49" s="137">
        <v>0</v>
      </c>
      <c r="I49" s="127">
        <v>0</v>
      </c>
      <c r="J49" s="127">
        <v>0</v>
      </c>
      <c r="K49" s="128">
        <v>0</v>
      </c>
      <c r="L49" s="127">
        <v>0</v>
      </c>
      <c r="M49" s="129">
        <f t="shared" si="2"/>
        <v>0</v>
      </c>
      <c r="N49" s="129">
        <f t="shared" si="3"/>
        <v>0</v>
      </c>
      <c r="O49" s="129">
        <f t="shared" si="4"/>
        <v>0</v>
      </c>
      <c r="P49" s="161">
        <f t="shared" si="5"/>
        <v>0</v>
      </c>
      <c r="Q49" s="160">
        <f t="shared" si="6"/>
        <v>0</v>
      </c>
      <c r="R49" s="138">
        <v>0.05</v>
      </c>
      <c r="S49" s="139">
        <f t="shared" si="7"/>
        <v>0</v>
      </c>
    </row>
    <row r="50" spans="1:19" outlineLevel="1">
      <c r="A50" s="132">
        <v>36</v>
      </c>
      <c r="B50" s="133" t="s">
        <v>68</v>
      </c>
      <c r="C50" s="133" t="s">
        <v>30</v>
      </c>
      <c r="D50" s="134">
        <f t="shared" si="1"/>
        <v>330</v>
      </c>
      <c r="E50" s="135">
        <v>150</v>
      </c>
      <c r="F50" s="136">
        <v>30</v>
      </c>
      <c r="G50" s="136">
        <v>0</v>
      </c>
      <c r="H50" s="137">
        <v>150</v>
      </c>
      <c r="I50" s="127">
        <v>0</v>
      </c>
      <c r="J50" s="127">
        <v>0</v>
      </c>
      <c r="K50" s="128">
        <v>0</v>
      </c>
      <c r="L50" s="127">
        <v>0</v>
      </c>
      <c r="M50" s="129">
        <f t="shared" si="2"/>
        <v>0</v>
      </c>
      <c r="N50" s="129">
        <f t="shared" si="3"/>
        <v>0</v>
      </c>
      <c r="O50" s="129">
        <f t="shared" si="4"/>
        <v>0</v>
      </c>
      <c r="P50" s="161">
        <f t="shared" si="5"/>
        <v>0</v>
      </c>
      <c r="Q50" s="160">
        <f t="shared" si="6"/>
        <v>0</v>
      </c>
      <c r="R50" s="138">
        <v>0.05</v>
      </c>
      <c r="S50" s="139">
        <f t="shared" si="7"/>
        <v>0</v>
      </c>
    </row>
    <row r="51" spans="1:19" outlineLevel="1">
      <c r="A51" s="132">
        <v>37</v>
      </c>
      <c r="B51" s="133" t="s">
        <v>113</v>
      </c>
      <c r="C51" s="133" t="s">
        <v>30</v>
      </c>
      <c r="D51" s="134">
        <f t="shared" si="1"/>
        <v>55</v>
      </c>
      <c r="E51" s="135">
        <v>0</v>
      </c>
      <c r="F51" s="136">
        <v>25</v>
      </c>
      <c r="G51" s="136">
        <v>30</v>
      </c>
      <c r="H51" s="137">
        <v>0</v>
      </c>
      <c r="I51" s="127">
        <v>0</v>
      </c>
      <c r="J51" s="127">
        <v>0</v>
      </c>
      <c r="K51" s="128">
        <v>0</v>
      </c>
      <c r="L51" s="127">
        <v>0</v>
      </c>
      <c r="M51" s="129">
        <f t="shared" si="2"/>
        <v>0</v>
      </c>
      <c r="N51" s="129">
        <f t="shared" si="3"/>
        <v>0</v>
      </c>
      <c r="O51" s="129">
        <f t="shared" si="4"/>
        <v>0</v>
      </c>
      <c r="P51" s="161">
        <f t="shared" si="5"/>
        <v>0</v>
      </c>
      <c r="Q51" s="160">
        <f t="shared" si="6"/>
        <v>0</v>
      </c>
      <c r="R51" s="138">
        <v>0.05</v>
      </c>
      <c r="S51" s="139">
        <f t="shared" si="7"/>
        <v>0</v>
      </c>
    </row>
    <row r="52" spans="1:19" outlineLevel="1">
      <c r="A52" s="132">
        <v>38</v>
      </c>
      <c r="B52" s="133" t="s">
        <v>70</v>
      </c>
      <c r="C52" s="133" t="s">
        <v>30</v>
      </c>
      <c r="D52" s="134">
        <f t="shared" si="1"/>
        <v>89</v>
      </c>
      <c r="E52" s="135">
        <v>30</v>
      </c>
      <c r="F52" s="136">
        <v>20</v>
      </c>
      <c r="G52" s="136">
        <v>9</v>
      </c>
      <c r="H52" s="137">
        <v>30</v>
      </c>
      <c r="I52" s="127">
        <v>0</v>
      </c>
      <c r="J52" s="127">
        <v>0</v>
      </c>
      <c r="K52" s="128">
        <v>0</v>
      </c>
      <c r="L52" s="127">
        <v>0</v>
      </c>
      <c r="M52" s="129">
        <f t="shared" si="2"/>
        <v>0</v>
      </c>
      <c r="N52" s="129">
        <f t="shared" si="3"/>
        <v>0</v>
      </c>
      <c r="O52" s="129">
        <f t="shared" si="4"/>
        <v>0</v>
      </c>
      <c r="P52" s="161">
        <f t="shared" si="5"/>
        <v>0</v>
      </c>
      <c r="Q52" s="160">
        <f t="shared" si="6"/>
        <v>0</v>
      </c>
      <c r="R52" s="138">
        <v>0.05</v>
      </c>
      <c r="S52" s="139">
        <f t="shared" si="7"/>
        <v>0</v>
      </c>
    </row>
    <row r="53" spans="1:19" outlineLevel="1">
      <c r="A53" s="132">
        <v>39</v>
      </c>
      <c r="B53" s="133" t="s">
        <v>71</v>
      </c>
      <c r="C53" s="133" t="s">
        <v>30</v>
      </c>
      <c r="D53" s="134">
        <f t="shared" si="1"/>
        <v>35</v>
      </c>
      <c r="E53" s="135">
        <v>0</v>
      </c>
      <c r="F53" s="136">
        <v>15</v>
      </c>
      <c r="G53" s="136">
        <v>20</v>
      </c>
      <c r="H53" s="137">
        <v>0</v>
      </c>
      <c r="I53" s="127">
        <v>0</v>
      </c>
      <c r="J53" s="127">
        <v>0</v>
      </c>
      <c r="K53" s="128">
        <v>0</v>
      </c>
      <c r="L53" s="127">
        <v>0</v>
      </c>
      <c r="M53" s="129">
        <f t="shared" si="2"/>
        <v>0</v>
      </c>
      <c r="N53" s="129">
        <f t="shared" si="3"/>
        <v>0</v>
      </c>
      <c r="O53" s="129">
        <f t="shared" si="4"/>
        <v>0</v>
      </c>
      <c r="P53" s="161">
        <f t="shared" si="5"/>
        <v>0</v>
      </c>
      <c r="Q53" s="160">
        <f t="shared" si="6"/>
        <v>0</v>
      </c>
      <c r="R53" s="138">
        <v>0.05</v>
      </c>
      <c r="S53" s="139">
        <f t="shared" si="7"/>
        <v>0</v>
      </c>
    </row>
    <row r="54" spans="1:19" outlineLevel="1">
      <c r="A54" s="132">
        <v>40</v>
      </c>
      <c r="B54" s="133" t="s">
        <v>72</v>
      </c>
      <c r="C54" s="133" t="s">
        <v>30</v>
      </c>
      <c r="D54" s="134">
        <f t="shared" si="1"/>
        <v>162</v>
      </c>
      <c r="E54" s="135">
        <v>44</v>
      </c>
      <c r="F54" s="136">
        <v>40</v>
      </c>
      <c r="G54" s="136">
        <v>28</v>
      </c>
      <c r="H54" s="137">
        <v>50</v>
      </c>
      <c r="I54" s="127">
        <v>0</v>
      </c>
      <c r="J54" s="127">
        <v>0</v>
      </c>
      <c r="K54" s="128">
        <v>0</v>
      </c>
      <c r="L54" s="127">
        <v>0</v>
      </c>
      <c r="M54" s="129">
        <f t="shared" si="2"/>
        <v>0</v>
      </c>
      <c r="N54" s="129">
        <f t="shared" si="3"/>
        <v>0</v>
      </c>
      <c r="O54" s="129">
        <f t="shared" si="4"/>
        <v>0</v>
      </c>
      <c r="P54" s="161">
        <f t="shared" si="5"/>
        <v>0</v>
      </c>
      <c r="Q54" s="160">
        <f t="shared" si="6"/>
        <v>0</v>
      </c>
      <c r="R54" s="138">
        <v>0.05</v>
      </c>
      <c r="S54" s="139">
        <f t="shared" si="7"/>
        <v>0</v>
      </c>
    </row>
    <row r="55" spans="1:19" outlineLevel="1">
      <c r="A55" s="132">
        <v>41</v>
      </c>
      <c r="B55" s="133" t="s">
        <v>73</v>
      </c>
      <c r="C55" s="133" t="s">
        <v>30</v>
      </c>
      <c r="D55" s="134">
        <f t="shared" si="1"/>
        <v>70</v>
      </c>
      <c r="E55" s="135">
        <v>0</v>
      </c>
      <c r="F55" s="136">
        <v>20</v>
      </c>
      <c r="G55" s="136">
        <v>25</v>
      </c>
      <c r="H55" s="137">
        <v>25</v>
      </c>
      <c r="I55" s="127">
        <v>0</v>
      </c>
      <c r="J55" s="127">
        <v>0</v>
      </c>
      <c r="K55" s="128">
        <v>0</v>
      </c>
      <c r="L55" s="127">
        <v>0</v>
      </c>
      <c r="M55" s="129">
        <f t="shared" si="2"/>
        <v>0</v>
      </c>
      <c r="N55" s="129">
        <f t="shared" si="3"/>
        <v>0</v>
      </c>
      <c r="O55" s="129">
        <f t="shared" si="4"/>
        <v>0</v>
      </c>
      <c r="P55" s="161">
        <f t="shared" si="5"/>
        <v>0</v>
      </c>
      <c r="Q55" s="160">
        <f t="shared" si="6"/>
        <v>0</v>
      </c>
      <c r="R55" s="138">
        <v>0.05</v>
      </c>
      <c r="S55" s="139">
        <f t="shared" si="7"/>
        <v>0</v>
      </c>
    </row>
    <row r="56" spans="1:19" outlineLevel="1">
      <c r="A56" s="132">
        <v>42</v>
      </c>
      <c r="B56" s="133" t="s">
        <v>74</v>
      </c>
      <c r="C56" s="133" t="s">
        <v>33</v>
      </c>
      <c r="D56" s="134">
        <f t="shared" si="1"/>
        <v>210</v>
      </c>
      <c r="E56" s="135">
        <v>50</v>
      </c>
      <c r="F56" s="136">
        <v>40</v>
      </c>
      <c r="G56" s="136">
        <v>20</v>
      </c>
      <c r="H56" s="137">
        <v>100</v>
      </c>
      <c r="I56" s="127">
        <v>0</v>
      </c>
      <c r="J56" s="127">
        <v>0</v>
      </c>
      <c r="K56" s="128">
        <v>0</v>
      </c>
      <c r="L56" s="127">
        <v>0</v>
      </c>
      <c r="M56" s="129">
        <f t="shared" si="2"/>
        <v>0</v>
      </c>
      <c r="N56" s="129">
        <f t="shared" si="3"/>
        <v>0</v>
      </c>
      <c r="O56" s="129">
        <f t="shared" si="4"/>
        <v>0</v>
      </c>
      <c r="P56" s="161">
        <f t="shared" si="5"/>
        <v>0</v>
      </c>
      <c r="Q56" s="160">
        <f t="shared" si="6"/>
        <v>0</v>
      </c>
      <c r="R56" s="138">
        <v>0.05</v>
      </c>
      <c r="S56" s="139">
        <f t="shared" si="7"/>
        <v>0</v>
      </c>
    </row>
    <row r="57" spans="1:19" outlineLevel="1">
      <c r="A57" s="132">
        <v>43</v>
      </c>
      <c r="B57" s="133" t="s">
        <v>75</v>
      </c>
      <c r="C57" s="133" t="s">
        <v>30</v>
      </c>
      <c r="D57" s="134">
        <f t="shared" si="1"/>
        <v>75</v>
      </c>
      <c r="E57" s="135">
        <v>20</v>
      </c>
      <c r="F57" s="136">
        <v>20</v>
      </c>
      <c r="G57" s="136">
        <v>10</v>
      </c>
      <c r="H57" s="137">
        <v>25</v>
      </c>
      <c r="I57" s="127">
        <v>0</v>
      </c>
      <c r="J57" s="127">
        <v>0</v>
      </c>
      <c r="K57" s="128">
        <v>0</v>
      </c>
      <c r="L57" s="127">
        <v>0</v>
      </c>
      <c r="M57" s="129">
        <f t="shared" si="2"/>
        <v>0</v>
      </c>
      <c r="N57" s="129">
        <f t="shared" si="3"/>
        <v>0</v>
      </c>
      <c r="O57" s="129">
        <f t="shared" si="4"/>
        <v>0</v>
      </c>
      <c r="P57" s="161">
        <f t="shared" si="5"/>
        <v>0</v>
      </c>
      <c r="Q57" s="160">
        <f t="shared" si="6"/>
        <v>0</v>
      </c>
      <c r="R57" s="138">
        <v>0.05</v>
      </c>
      <c r="S57" s="139">
        <f t="shared" si="7"/>
        <v>0</v>
      </c>
    </row>
    <row r="58" spans="1:19" outlineLevel="1">
      <c r="A58" s="132">
        <v>44</v>
      </c>
      <c r="B58" s="133" t="s">
        <v>76</v>
      </c>
      <c r="C58" s="133" t="s">
        <v>33</v>
      </c>
      <c r="D58" s="134">
        <f t="shared" si="1"/>
        <v>20</v>
      </c>
      <c r="E58" s="135">
        <v>0</v>
      </c>
      <c r="F58" s="136">
        <v>10</v>
      </c>
      <c r="G58" s="136">
        <v>10</v>
      </c>
      <c r="H58" s="137">
        <v>0</v>
      </c>
      <c r="I58" s="127">
        <v>0</v>
      </c>
      <c r="J58" s="127">
        <v>0</v>
      </c>
      <c r="K58" s="128">
        <v>0</v>
      </c>
      <c r="L58" s="127">
        <v>0</v>
      </c>
      <c r="M58" s="129">
        <f t="shared" si="2"/>
        <v>0</v>
      </c>
      <c r="N58" s="129">
        <f t="shared" si="3"/>
        <v>0</v>
      </c>
      <c r="O58" s="129">
        <f t="shared" si="4"/>
        <v>0</v>
      </c>
      <c r="P58" s="161">
        <f t="shared" si="5"/>
        <v>0</v>
      </c>
      <c r="Q58" s="160">
        <f t="shared" si="6"/>
        <v>0</v>
      </c>
      <c r="R58" s="138">
        <v>0.05</v>
      </c>
      <c r="S58" s="139">
        <f t="shared" si="7"/>
        <v>0</v>
      </c>
    </row>
    <row r="59" spans="1:19" outlineLevel="1">
      <c r="A59" s="132">
        <v>45</v>
      </c>
      <c r="B59" s="133" t="s">
        <v>77</v>
      </c>
      <c r="C59" s="133" t="s">
        <v>30</v>
      </c>
      <c r="D59" s="134">
        <f t="shared" si="1"/>
        <v>95</v>
      </c>
      <c r="E59" s="135">
        <v>30</v>
      </c>
      <c r="F59" s="136">
        <v>25</v>
      </c>
      <c r="G59" s="136">
        <v>10</v>
      </c>
      <c r="H59" s="137">
        <v>30</v>
      </c>
      <c r="I59" s="127">
        <v>0</v>
      </c>
      <c r="J59" s="127">
        <v>0</v>
      </c>
      <c r="K59" s="128">
        <v>0</v>
      </c>
      <c r="L59" s="127">
        <v>0</v>
      </c>
      <c r="M59" s="129">
        <f t="shared" si="2"/>
        <v>0</v>
      </c>
      <c r="N59" s="129">
        <f t="shared" si="3"/>
        <v>0</v>
      </c>
      <c r="O59" s="129">
        <f t="shared" si="4"/>
        <v>0</v>
      </c>
      <c r="P59" s="161">
        <f t="shared" si="5"/>
        <v>0</v>
      </c>
      <c r="Q59" s="160">
        <f t="shared" si="6"/>
        <v>0</v>
      </c>
      <c r="R59" s="138">
        <v>0.05</v>
      </c>
      <c r="S59" s="139">
        <f t="shared" si="7"/>
        <v>0</v>
      </c>
    </row>
    <row r="60" spans="1:19" outlineLevel="1">
      <c r="A60" s="132">
        <v>46</v>
      </c>
      <c r="B60" s="133" t="s">
        <v>78</v>
      </c>
      <c r="C60" s="133" t="s">
        <v>30</v>
      </c>
      <c r="D60" s="134">
        <f t="shared" si="1"/>
        <v>225</v>
      </c>
      <c r="E60" s="135">
        <v>65</v>
      </c>
      <c r="F60" s="136">
        <v>65</v>
      </c>
      <c r="G60" s="136">
        <v>30</v>
      </c>
      <c r="H60" s="137">
        <v>65</v>
      </c>
      <c r="I60" s="127">
        <v>0</v>
      </c>
      <c r="J60" s="127">
        <v>0</v>
      </c>
      <c r="K60" s="128">
        <v>0</v>
      </c>
      <c r="L60" s="127">
        <v>0</v>
      </c>
      <c r="M60" s="129">
        <f t="shared" si="2"/>
        <v>0</v>
      </c>
      <c r="N60" s="129">
        <f t="shared" si="3"/>
        <v>0</v>
      </c>
      <c r="O60" s="129">
        <f t="shared" si="4"/>
        <v>0</v>
      </c>
      <c r="P60" s="161">
        <f t="shared" si="5"/>
        <v>0</v>
      </c>
      <c r="Q60" s="160">
        <f t="shared" si="6"/>
        <v>0</v>
      </c>
      <c r="R60" s="138">
        <v>0.05</v>
      </c>
      <c r="S60" s="139">
        <f t="shared" si="7"/>
        <v>0</v>
      </c>
    </row>
    <row r="61" spans="1:19" outlineLevel="1">
      <c r="A61" s="132">
        <v>47</v>
      </c>
      <c r="B61" s="133" t="s">
        <v>79</v>
      </c>
      <c r="C61" s="133" t="s">
        <v>30</v>
      </c>
      <c r="D61" s="134">
        <f t="shared" si="1"/>
        <v>17</v>
      </c>
      <c r="E61" s="135">
        <v>5</v>
      </c>
      <c r="F61" s="136">
        <v>5</v>
      </c>
      <c r="G61" s="136">
        <v>4</v>
      </c>
      <c r="H61" s="137">
        <v>3</v>
      </c>
      <c r="I61" s="127">
        <v>0</v>
      </c>
      <c r="J61" s="127">
        <v>0</v>
      </c>
      <c r="K61" s="128">
        <v>0</v>
      </c>
      <c r="L61" s="127">
        <v>0</v>
      </c>
      <c r="M61" s="129">
        <f t="shared" si="2"/>
        <v>0</v>
      </c>
      <c r="N61" s="129">
        <f t="shared" si="3"/>
        <v>0</v>
      </c>
      <c r="O61" s="129">
        <f t="shared" si="4"/>
        <v>0</v>
      </c>
      <c r="P61" s="161">
        <f t="shared" si="5"/>
        <v>0</v>
      </c>
      <c r="Q61" s="160">
        <f t="shared" si="6"/>
        <v>0</v>
      </c>
      <c r="R61" s="138">
        <v>0.05</v>
      </c>
      <c r="S61" s="139">
        <f t="shared" si="7"/>
        <v>0</v>
      </c>
    </row>
    <row r="62" spans="1:19" outlineLevel="1">
      <c r="A62" s="132">
        <v>48</v>
      </c>
      <c r="B62" s="133" t="s">
        <v>80</v>
      </c>
      <c r="C62" s="133" t="s">
        <v>30</v>
      </c>
      <c r="D62" s="134">
        <f t="shared" si="1"/>
        <v>19</v>
      </c>
      <c r="E62" s="135">
        <v>5</v>
      </c>
      <c r="F62" s="136">
        <v>5</v>
      </c>
      <c r="G62" s="136">
        <v>4</v>
      </c>
      <c r="H62" s="137">
        <v>5</v>
      </c>
      <c r="I62" s="127">
        <v>0</v>
      </c>
      <c r="J62" s="127">
        <v>0</v>
      </c>
      <c r="K62" s="128">
        <v>0</v>
      </c>
      <c r="L62" s="127">
        <v>0</v>
      </c>
      <c r="M62" s="129">
        <f t="shared" si="2"/>
        <v>0</v>
      </c>
      <c r="N62" s="129">
        <f t="shared" si="3"/>
        <v>0</v>
      </c>
      <c r="O62" s="129">
        <f t="shared" si="4"/>
        <v>0</v>
      </c>
      <c r="P62" s="161">
        <f t="shared" si="5"/>
        <v>0</v>
      </c>
      <c r="Q62" s="160">
        <f t="shared" si="6"/>
        <v>0</v>
      </c>
      <c r="R62" s="138">
        <v>0.05</v>
      </c>
      <c r="S62" s="139">
        <f t="shared" si="7"/>
        <v>0</v>
      </c>
    </row>
    <row r="63" spans="1:19" outlineLevel="1">
      <c r="A63" s="132">
        <v>49</v>
      </c>
      <c r="B63" s="133" t="s">
        <v>81</v>
      </c>
      <c r="C63" s="133" t="s">
        <v>30</v>
      </c>
      <c r="D63" s="134">
        <f t="shared" si="1"/>
        <v>14.5</v>
      </c>
      <c r="E63" s="135">
        <v>2.5</v>
      </c>
      <c r="F63" s="136">
        <v>3</v>
      </c>
      <c r="G63" s="136">
        <v>4</v>
      </c>
      <c r="H63" s="137">
        <v>5</v>
      </c>
      <c r="I63" s="127">
        <v>0</v>
      </c>
      <c r="J63" s="127">
        <v>0</v>
      </c>
      <c r="K63" s="128">
        <v>0</v>
      </c>
      <c r="L63" s="127">
        <v>0</v>
      </c>
      <c r="M63" s="129">
        <f t="shared" si="2"/>
        <v>0</v>
      </c>
      <c r="N63" s="129">
        <f t="shared" si="3"/>
        <v>0</v>
      </c>
      <c r="O63" s="129">
        <f t="shared" si="4"/>
        <v>0</v>
      </c>
      <c r="P63" s="161">
        <f t="shared" si="5"/>
        <v>0</v>
      </c>
      <c r="Q63" s="160">
        <f t="shared" si="6"/>
        <v>0</v>
      </c>
      <c r="R63" s="138">
        <v>0.05</v>
      </c>
      <c r="S63" s="139">
        <f t="shared" si="7"/>
        <v>0</v>
      </c>
    </row>
    <row r="64" spans="1:19" outlineLevel="1">
      <c r="A64" s="132">
        <v>50</v>
      </c>
      <c r="B64" s="133" t="s">
        <v>82</v>
      </c>
      <c r="C64" s="133" t="s">
        <v>30</v>
      </c>
      <c r="D64" s="134">
        <f t="shared" si="1"/>
        <v>29</v>
      </c>
      <c r="E64" s="135">
        <v>5</v>
      </c>
      <c r="F64" s="136">
        <v>5</v>
      </c>
      <c r="G64" s="136">
        <v>4</v>
      </c>
      <c r="H64" s="137">
        <v>15</v>
      </c>
      <c r="I64" s="127">
        <v>0</v>
      </c>
      <c r="J64" s="127">
        <v>0</v>
      </c>
      <c r="K64" s="128">
        <v>0</v>
      </c>
      <c r="L64" s="127">
        <v>0</v>
      </c>
      <c r="M64" s="129">
        <f t="shared" si="2"/>
        <v>0</v>
      </c>
      <c r="N64" s="129">
        <f t="shared" si="3"/>
        <v>0</v>
      </c>
      <c r="O64" s="129">
        <f t="shared" si="4"/>
        <v>0</v>
      </c>
      <c r="P64" s="161">
        <f t="shared" si="5"/>
        <v>0</v>
      </c>
      <c r="Q64" s="160">
        <f t="shared" si="6"/>
        <v>0</v>
      </c>
      <c r="R64" s="138">
        <v>0.05</v>
      </c>
      <c r="S64" s="139">
        <f t="shared" si="7"/>
        <v>0</v>
      </c>
    </row>
    <row r="65" spans="1:19" outlineLevel="1">
      <c r="A65" s="132">
        <v>51</v>
      </c>
      <c r="B65" s="133" t="s">
        <v>83</v>
      </c>
      <c r="C65" s="133" t="s">
        <v>30</v>
      </c>
      <c r="D65" s="134">
        <f t="shared" si="1"/>
        <v>91</v>
      </c>
      <c r="E65" s="135">
        <v>18</v>
      </c>
      <c r="F65" s="136">
        <v>18</v>
      </c>
      <c r="G65" s="136">
        <v>25</v>
      </c>
      <c r="H65" s="137">
        <v>30</v>
      </c>
      <c r="I65" s="127">
        <v>0</v>
      </c>
      <c r="J65" s="127">
        <v>0</v>
      </c>
      <c r="K65" s="128">
        <v>0</v>
      </c>
      <c r="L65" s="127">
        <v>0</v>
      </c>
      <c r="M65" s="129">
        <f t="shared" si="2"/>
        <v>0</v>
      </c>
      <c r="N65" s="129">
        <f t="shared" si="3"/>
        <v>0</v>
      </c>
      <c r="O65" s="129">
        <f t="shared" si="4"/>
        <v>0</v>
      </c>
      <c r="P65" s="161">
        <f t="shared" si="5"/>
        <v>0</v>
      </c>
      <c r="Q65" s="160">
        <f t="shared" si="6"/>
        <v>0</v>
      </c>
      <c r="R65" s="138">
        <v>0.05</v>
      </c>
      <c r="S65" s="139">
        <f t="shared" si="7"/>
        <v>0</v>
      </c>
    </row>
    <row r="66" spans="1:19" outlineLevel="1">
      <c r="A66" s="132">
        <v>52</v>
      </c>
      <c r="B66" s="133" t="s">
        <v>84</v>
      </c>
      <c r="C66" s="133" t="s">
        <v>30</v>
      </c>
      <c r="D66" s="134">
        <f t="shared" si="1"/>
        <v>165</v>
      </c>
      <c r="E66" s="135">
        <v>70</v>
      </c>
      <c r="F66" s="136">
        <v>45</v>
      </c>
      <c r="G66" s="136">
        <v>0</v>
      </c>
      <c r="H66" s="137">
        <v>50</v>
      </c>
      <c r="I66" s="127">
        <v>0</v>
      </c>
      <c r="J66" s="127">
        <v>0</v>
      </c>
      <c r="K66" s="128">
        <v>0</v>
      </c>
      <c r="L66" s="127">
        <v>0</v>
      </c>
      <c r="M66" s="129">
        <f t="shared" si="2"/>
        <v>0</v>
      </c>
      <c r="N66" s="129">
        <f t="shared" si="3"/>
        <v>0</v>
      </c>
      <c r="O66" s="129">
        <f t="shared" si="4"/>
        <v>0</v>
      </c>
      <c r="P66" s="161">
        <f t="shared" si="5"/>
        <v>0</v>
      </c>
      <c r="Q66" s="160">
        <f t="shared" si="6"/>
        <v>0</v>
      </c>
      <c r="R66" s="138">
        <v>0.05</v>
      </c>
      <c r="S66" s="139">
        <f t="shared" si="7"/>
        <v>0</v>
      </c>
    </row>
    <row r="67" spans="1:19" outlineLevel="1">
      <c r="A67" s="132">
        <v>53</v>
      </c>
      <c r="B67" s="133" t="s">
        <v>85</v>
      </c>
      <c r="C67" s="133" t="s">
        <v>37</v>
      </c>
      <c r="D67" s="134">
        <f t="shared" si="1"/>
        <v>70</v>
      </c>
      <c r="E67" s="135">
        <v>10</v>
      </c>
      <c r="F67" s="136">
        <v>20</v>
      </c>
      <c r="G67" s="136">
        <v>20</v>
      </c>
      <c r="H67" s="137">
        <v>20</v>
      </c>
      <c r="I67" s="127">
        <v>0</v>
      </c>
      <c r="J67" s="127">
        <v>0</v>
      </c>
      <c r="K67" s="128">
        <v>0</v>
      </c>
      <c r="L67" s="127">
        <v>0</v>
      </c>
      <c r="M67" s="129">
        <f t="shared" si="2"/>
        <v>0</v>
      </c>
      <c r="N67" s="129">
        <f t="shared" si="3"/>
        <v>0</v>
      </c>
      <c r="O67" s="129">
        <f t="shared" si="4"/>
        <v>0</v>
      </c>
      <c r="P67" s="161">
        <f t="shared" si="5"/>
        <v>0</v>
      </c>
      <c r="Q67" s="160">
        <f t="shared" si="6"/>
        <v>0</v>
      </c>
      <c r="R67" s="138">
        <v>0.05</v>
      </c>
      <c r="S67" s="139">
        <f t="shared" si="7"/>
        <v>0</v>
      </c>
    </row>
    <row r="68" spans="1:19" outlineLevel="1">
      <c r="A68" s="132">
        <v>54</v>
      </c>
      <c r="B68" s="133" t="s">
        <v>86</v>
      </c>
      <c r="C68" s="133" t="s">
        <v>30</v>
      </c>
      <c r="D68" s="134">
        <f t="shared" si="1"/>
        <v>160</v>
      </c>
      <c r="E68" s="135">
        <v>55</v>
      </c>
      <c r="F68" s="136">
        <v>40</v>
      </c>
      <c r="G68" s="136">
        <v>10</v>
      </c>
      <c r="H68" s="137">
        <v>55</v>
      </c>
      <c r="I68" s="127">
        <v>0</v>
      </c>
      <c r="J68" s="127">
        <v>0</v>
      </c>
      <c r="K68" s="128">
        <v>0</v>
      </c>
      <c r="L68" s="127">
        <v>0</v>
      </c>
      <c r="M68" s="129">
        <f t="shared" si="2"/>
        <v>0</v>
      </c>
      <c r="N68" s="129">
        <f t="shared" si="3"/>
        <v>0</v>
      </c>
      <c r="O68" s="129">
        <f t="shared" si="4"/>
        <v>0</v>
      </c>
      <c r="P68" s="161">
        <f t="shared" si="5"/>
        <v>0</v>
      </c>
      <c r="Q68" s="160">
        <f t="shared" si="6"/>
        <v>0</v>
      </c>
      <c r="R68" s="138">
        <v>0.05</v>
      </c>
      <c r="S68" s="139">
        <f t="shared" si="7"/>
        <v>0</v>
      </c>
    </row>
    <row r="69" spans="1:19" outlineLevel="1">
      <c r="A69" s="132">
        <v>55</v>
      </c>
      <c r="B69" s="133" t="s">
        <v>87</v>
      </c>
      <c r="C69" s="133" t="s">
        <v>33</v>
      </c>
      <c r="D69" s="134">
        <f t="shared" si="1"/>
        <v>50</v>
      </c>
      <c r="E69" s="135">
        <v>0</v>
      </c>
      <c r="F69" s="136">
        <v>10</v>
      </c>
      <c r="G69" s="136">
        <v>15</v>
      </c>
      <c r="H69" s="137">
        <v>25</v>
      </c>
      <c r="I69" s="127">
        <v>0</v>
      </c>
      <c r="J69" s="127">
        <v>0</v>
      </c>
      <c r="K69" s="128">
        <v>0</v>
      </c>
      <c r="L69" s="127">
        <v>0</v>
      </c>
      <c r="M69" s="129">
        <f t="shared" si="2"/>
        <v>0</v>
      </c>
      <c r="N69" s="129">
        <f t="shared" si="3"/>
        <v>0</v>
      </c>
      <c r="O69" s="129">
        <f t="shared" si="4"/>
        <v>0</v>
      </c>
      <c r="P69" s="161">
        <f t="shared" si="5"/>
        <v>0</v>
      </c>
      <c r="Q69" s="160">
        <f t="shared" si="6"/>
        <v>0</v>
      </c>
      <c r="R69" s="138">
        <v>0.05</v>
      </c>
      <c r="S69" s="139">
        <f t="shared" si="7"/>
        <v>0</v>
      </c>
    </row>
    <row r="70" spans="1:19" outlineLevel="1">
      <c r="A70" s="132">
        <v>56</v>
      </c>
      <c r="B70" s="133" t="s">
        <v>88</v>
      </c>
      <c r="C70" s="133" t="s">
        <v>33</v>
      </c>
      <c r="D70" s="134">
        <f t="shared" si="1"/>
        <v>76</v>
      </c>
      <c r="E70" s="135">
        <v>20</v>
      </c>
      <c r="F70" s="136">
        <v>20</v>
      </c>
      <c r="G70" s="136">
        <v>16</v>
      </c>
      <c r="H70" s="137">
        <v>20</v>
      </c>
      <c r="I70" s="127">
        <v>0</v>
      </c>
      <c r="J70" s="127">
        <v>0</v>
      </c>
      <c r="K70" s="128">
        <v>0</v>
      </c>
      <c r="L70" s="127">
        <v>0</v>
      </c>
      <c r="M70" s="129">
        <f t="shared" si="2"/>
        <v>0</v>
      </c>
      <c r="N70" s="129">
        <f t="shared" si="3"/>
        <v>0</v>
      </c>
      <c r="O70" s="129">
        <f t="shared" si="4"/>
        <v>0</v>
      </c>
      <c r="P70" s="161">
        <f t="shared" si="5"/>
        <v>0</v>
      </c>
      <c r="Q70" s="160">
        <f t="shared" si="6"/>
        <v>0</v>
      </c>
      <c r="R70" s="138">
        <v>0.05</v>
      </c>
      <c r="S70" s="139">
        <f t="shared" si="7"/>
        <v>0</v>
      </c>
    </row>
    <row r="71" spans="1:19" outlineLevel="1">
      <c r="A71" s="132">
        <v>57</v>
      </c>
      <c r="B71" s="133" t="s">
        <v>89</v>
      </c>
      <c r="C71" s="133" t="s">
        <v>33</v>
      </c>
      <c r="D71" s="134">
        <f t="shared" si="1"/>
        <v>69</v>
      </c>
      <c r="E71" s="135">
        <v>18</v>
      </c>
      <c r="F71" s="136">
        <v>18</v>
      </c>
      <c r="G71" s="136">
        <v>15</v>
      </c>
      <c r="H71" s="137">
        <v>18</v>
      </c>
      <c r="I71" s="127">
        <v>0</v>
      </c>
      <c r="J71" s="127">
        <v>0</v>
      </c>
      <c r="K71" s="128">
        <v>0</v>
      </c>
      <c r="L71" s="127">
        <v>0</v>
      </c>
      <c r="M71" s="129">
        <f t="shared" si="2"/>
        <v>0</v>
      </c>
      <c r="N71" s="129">
        <f t="shared" si="3"/>
        <v>0</v>
      </c>
      <c r="O71" s="129">
        <f t="shared" si="4"/>
        <v>0</v>
      </c>
      <c r="P71" s="161">
        <f t="shared" si="5"/>
        <v>0</v>
      </c>
      <c r="Q71" s="160">
        <f t="shared" si="6"/>
        <v>0</v>
      </c>
      <c r="R71" s="138">
        <v>0.05</v>
      </c>
      <c r="S71" s="139">
        <f t="shared" si="7"/>
        <v>0</v>
      </c>
    </row>
    <row r="72" spans="1:19" outlineLevel="1">
      <c r="A72" s="132">
        <v>58</v>
      </c>
      <c r="B72" s="133" t="s">
        <v>90</v>
      </c>
      <c r="C72" s="133" t="s">
        <v>37</v>
      </c>
      <c r="D72" s="134">
        <f t="shared" si="1"/>
        <v>60</v>
      </c>
      <c r="E72" s="135">
        <v>15</v>
      </c>
      <c r="F72" s="136">
        <v>15</v>
      </c>
      <c r="G72" s="136">
        <v>15</v>
      </c>
      <c r="H72" s="137">
        <v>15</v>
      </c>
      <c r="I72" s="127">
        <v>0</v>
      </c>
      <c r="J72" s="127">
        <v>0</v>
      </c>
      <c r="K72" s="128">
        <v>0</v>
      </c>
      <c r="L72" s="127">
        <v>0</v>
      </c>
      <c r="M72" s="129">
        <f t="shared" si="2"/>
        <v>0</v>
      </c>
      <c r="N72" s="129">
        <f t="shared" si="3"/>
        <v>0</v>
      </c>
      <c r="O72" s="129">
        <f t="shared" si="4"/>
        <v>0</v>
      </c>
      <c r="P72" s="161">
        <f t="shared" si="5"/>
        <v>0</v>
      </c>
      <c r="Q72" s="160">
        <f t="shared" si="6"/>
        <v>0</v>
      </c>
      <c r="R72" s="138">
        <v>0.05</v>
      </c>
      <c r="S72" s="139">
        <f t="shared" si="7"/>
        <v>0</v>
      </c>
    </row>
    <row r="73" spans="1:19" outlineLevel="1">
      <c r="A73" s="132">
        <v>59</v>
      </c>
      <c r="B73" s="133" t="s">
        <v>91</v>
      </c>
      <c r="C73" s="133" t="s">
        <v>37</v>
      </c>
      <c r="D73" s="134">
        <f t="shared" si="1"/>
        <v>20</v>
      </c>
      <c r="E73" s="135">
        <v>0</v>
      </c>
      <c r="F73" s="136">
        <v>0</v>
      </c>
      <c r="G73" s="136">
        <v>20</v>
      </c>
      <c r="H73" s="137">
        <v>0</v>
      </c>
      <c r="I73" s="127">
        <v>0</v>
      </c>
      <c r="J73" s="127">
        <v>0</v>
      </c>
      <c r="K73" s="128">
        <v>0</v>
      </c>
      <c r="L73" s="127">
        <v>0</v>
      </c>
      <c r="M73" s="129">
        <f t="shared" si="2"/>
        <v>0</v>
      </c>
      <c r="N73" s="129">
        <f t="shared" si="3"/>
        <v>0</v>
      </c>
      <c r="O73" s="129">
        <f t="shared" si="4"/>
        <v>0</v>
      </c>
      <c r="P73" s="161">
        <f t="shared" si="5"/>
        <v>0</v>
      </c>
      <c r="Q73" s="160">
        <f t="shared" si="6"/>
        <v>0</v>
      </c>
      <c r="R73" s="138">
        <v>0.05</v>
      </c>
      <c r="S73" s="139">
        <f t="shared" si="7"/>
        <v>0</v>
      </c>
    </row>
    <row r="74" spans="1:19" outlineLevel="1">
      <c r="A74" s="132">
        <v>60</v>
      </c>
      <c r="B74" s="133" t="s">
        <v>92</v>
      </c>
      <c r="C74" s="133" t="s">
        <v>30</v>
      </c>
      <c r="D74" s="134">
        <f t="shared" si="1"/>
        <v>110</v>
      </c>
      <c r="E74" s="135">
        <v>0</v>
      </c>
      <c r="F74" s="136">
        <v>0</v>
      </c>
      <c r="G74" s="136">
        <v>40</v>
      </c>
      <c r="H74" s="137">
        <v>70</v>
      </c>
      <c r="I74" s="127">
        <v>0</v>
      </c>
      <c r="J74" s="127">
        <v>0</v>
      </c>
      <c r="K74" s="128">
        <v>0</v>
      </c>
      <c r="L74" s="127">
        <v>0</v>
      </c>
      <c r="M74" s="129">
        <f t="shared" si="2"/>
        <v>0</v>
      </c>
      <c r="N74" s="129">
        <f t="shared" si="3"/>
        <v>0</v>
      </c>
      <c r="O74" s="129">
        <f t="shared" si="4"/>
        <v>0</v>
      </c>
      <c r="P74" s="161">
        <f t="shared" si="5"/>
        <v>0</v>
      </c>
      <c r="Q74" s="160">
        <f t="shared" si="6"/>
        <v>0</v>
      </c>
      <c r="R74" s="138">
        <v>0.05</v>
      </c>
      <c r="S74" s="139">
        <f t="shared" si="7"/>
        <v>0</v>
      </c>
    </row>
    <row r="75" spans="1:19" outlineLevel="1">
      <c r="A75" s="132">
        <v>61</v>
      </c>
      <c r="B75" s="133" t="s">
        <v>93</v>
      </c>
      <c r="C75" s="133" t="s">
        <v>30</v>
      </c>
      <c r="D75" s="134">
        <f t="shared" si="1"/>
        <v>50</v>
      </c>
      <c r="E75" s="135">
        <v>0</v>
      </c>
      <c r="F75" s="136">
        <v>20</v>
      </c>
      <c r="G75" s="136">
        <v>30</v>
      </c>
      <c r="H75" s="137">
        <v>0</v>
      </c>
      <c r="I75" s="127">
        <v>0</v>
      </c>
      <c r="J75" s="127">
        <v>0</v>
      </c>
      <c r="K75" s="128">
        <v>0</v>
      </c>
      <c r="L75" s="127">
        <v>0</v>
      </c>
      <c r="M75" s="129">
        <f t="shared" si="2"/>
        <v>0</v>
      </c>
      <c r="N75" s="129">
        <f t="shared" si="3"/>
        <v>0</v>
      </c>
      <c r="O75" s="129">
        <f t="shared" si="4"/>
        <v>0</v>
      </c>
      <c r="P75" s="161">
        <f t="shared" si="5"/>
        <v>0</v>
      </c>
      <c r="Q75" s="160">
        <f t="shared" si="6"/>
        <v>0</v>
      </c>
      <c r="R75" s="138">
        <v>0.05</v>
      </c>
      <c r="S75" s="139">
        <f t="shared" si="7"/>
        <v>0</v>
      </c>
    </row>
    <row r="76" spans="1:19" outlineLevel="1">
      <c r="A76" s="132">
        <v>62</v>
      </c>
      <c r="B76" s="133" t="s">
        <v>94</v>
      </c>
      <c r="C76" s="133" t="s">
        <v>30</v>
      </c>
      <c r="D76" s="134">
        <f t="shared" si="1"/>
        <v>80</v>
      </c>
      <c r="E76" s="135">
        <v>0</v>
      </c>
      <c r="F76" s="136">
        <v>0</v>
      </c>
      <c r="G76" s="136">
        <v>0</v>
      </c>
      <c r="H76" s="137">
        <v>80</v>
      </c>
      <c r="I76" s="127">
        <v>0</v>
      </c>
      <c r="J76" s="127">
        <v>0</v>
      </c>
      <c r="K76" s="128">
        <v>0</v>
      </c>
      <c r="L76" s="127">
        <v>0</v>
      </c>
      <c r="M76" s="129">
        <f t="shared" si="2"/>
        <v>0</v>
      </c>
      <c r="N76" s="129">
        <f t="shared" si="3"/>
        <v>0</v>
      </c>
      <c r="O76" s="129">
        <f t="shared" si="4"/>
        <v>0</v>
      </c>
      <c r="P76" s="161">
        <f t="shared" si="5"/>
        <v>0</v>
      </c>
      <c r="Q76" s="160">
        <f t="shared" si="6"/>
        <v>0</v>
      </c>
      <c r="R76" s="138">
        <v>0.05</v>
      </c>
      <c r="S76" s="139">
        <f t="shared" si="7"/>
        <v>0</v>
      </c>
    </row>
    <row r="77" spans="1:19" outlineLevel="1">
      <c r="A77" s="132">
        <v>63</v>
      </c>
      <c r="B77" s="133" t="s">
        <v>95</v>
      </c>
      <c r="C77" s="133" t="s">
        <v>30</v>
      </c>
      <c r="D77" s="134">
        <f t="shared" si="1"/>
        <v>6270</v>
      </c>
      <c r="E77" s="135">
        <v>1995</v>
      </c>
      <c r="F77" s="136">
        <v>1620</v>
      </c>
      <c r="G77" s="136">
        <v>660</v>
      </c>
      <c r="H77" s="137">
        <v>1995</v>
      </c>
      <c r="I77" s="127">
        <v>0</v>
      </c>
      <c r="J77" s="127">
        <v>0</v>
      </c>
      <c r="K77" s="128">
        <v>0</v>
      </c>
      <c r="L77" s="127">
        <v>0</v>
      </c>
      <c r="M77" s="129">
        <f t="shared" si="2"/>
        <v>0</v>
      </c>
      <c r="N77" s="129">
        <f t="shared" si="3"/>
        <v>0</v>
      </c>
      <c r="O77" s="129">
        <f t="shared" si="4"/>
        <v>0</v>
      </c>
      <c r="P77" s="161">
        <f t="shared" si="5"/>
        <v>0</v>
      </c>
      <c r="Q77" s="160">
        <f t="shared" si="6"/>
        <v>0</v>
      </c>
      <c r="R77" s="138">
        <v>0.05</v>
      </c>
      <c r="S77" s="139">
        <f t="shared" si="7"/>
        <v>0</v>
      </c>
    </row>
    <row r="78" spans="1:19" outlineLevel="1">
      <c r="A78" s="132">
        <v>64</v>
      </c>
      <c r="B78" s="133" t="s">
        <v>96</v>
      </c>
      <c r="C78" s="133" t="s">
        <v>30</v>
      </c>
      <c r="D78" s="134">
        <f t="shared" si="1"/>
        <v>450</v>
      </c>
      <c r="E78" s="135">
        <v>0</v>
      </c>
      <c r="F78" s="136">
        <v>450</v>
      </c>
      <c r="G78" s="136">
        <v>0</v>
      </c>
      <c r="H78" s="137">
        <v>0</v>
      </c>
      <c r="I78" s="127">
        <v>0</v>
      </c>
      <c r="J78" s="127">
        <v>0</v>
      </c>
      <c r="K78" s="128">
        <v>0</v>
      </c>
      <c r="L78" s="127">
        <v>0</v>
      </c>
      <c r="M78" s="129">
        <f t="shared" si="2"/>
        <v>0</v>
      </c>
      <c r="N78" s="129">
        <f t="shared" si="3"/>
        <v>0</v>
      </c>
      <c r="O78" s="129">
        <f t="shared" si="4"/>
        <v>0</v>
      </c>
      <c r="P78" s="161">
        <f t="shared" si="5"/>
        <v>0</v>
      </c>
      <c r="Q78" s="160">
        <f t="shared" si="6"/>
        <v>0</v>
      </c>
      <c r="R78" s="138">
        <v>0.05</v>
      </c>
      <c r="S78" s="139">
        <f t="shared" si="7"/>
        <v>0</v>
      </c>
    </row>
    <row r="79" spans="1:19" outlineLevel="1">
      <c r="A79" s="132">
        <v>65</v>
      </c>
      <c r="B79" s="133" t="s">
        <v>97</v>
      </c>
      <c r="C79" s="133" t="s">
        <v>37</v>
      </c>
      <c r="D79" s="134">
        <f t="shared" si="1"/>
        <v>900</v>
      </c>
      <c r="E79" s="135">
        <v>290</v>
      </c>
      <c r="F79" s="136">
        <v>250</v>
      </c>
      <c r="G79" s="136">
        <v>60</v>
      </c>
      <c r="H79" s="137">
        <v>300</v>
      </c>
      <c r="I79" s="127">
        <v>0</v>
      </c>
      <c r="J79" s="127">
        <v>0</v>
      </c>
      <c r="K79" s="128">
        <v>0</v>
      </c>
      <c r="L79" s="127">
        <v>0</v>
      </c>
      <c r="M79" s="129">
        <f t="shared" si="2"/>
        <v>0</v>
      </c>
      <c r="N79" s="129">
        <f t="shared" si="3"/>
        <v>0</v>
      </c>
      <c r="O79" s="129">
        <f t="shared" si="4"/>
        <v>0</v>
      </c>
      <c r="P79" s="161">
        <f t="shared" si="5"/>
        <v>0</v>
      </c>
      <c r="Q79" s="160">
        <f t="shared" si="6"/>
        <v>0</v>
      </c>
      <c r="R79" s="138">
        <v>0.05</v>
      </c>
      <c r="S79" s="139">
        <f t="shared" si="7"/>
        <v>0</v>
      </c>
    </row>
    <row r="80" spans="1:19" outlineLevel="1">
      <c r="A80" s="132">
        <v>66</v>
      </c>
      <c r="B80" s="133" t="s">
        <v>98</v>
      </c>
      <c r="C80" s="133" t="s">
        <v>37</v>
      </c>
      <c r="D80" s="134">
        <f t="shared" ref="D80:D91" si="8">SUM(E80,F80,G80,H80)</f>
        <v>225</v>
      </c>
      <c r="E80" s="135">
        <v>40</v>
      </c>
      <c r="F80" s="136">
        <v>50</v>
      </c>
      <c r="G80" s="136">
        <v>45</v>
      </c>
      <c r="H80" s="137">
        <v>90</v>
      </c>
      <c r="I80" s="127">
        <v>0</v>
      </c>
      <c r="J80" s="127">
        <v>0</v>
      </c>
      <c r="K80" s="128">
        <v>0</v>
      </c>
      <c r="L80" s="127">
        <v>0</v>
      </c>
      <c r="M80" s="129">
        <f t="shared" ref="M80:M91" si="9">PRODUCT(E80,I80)</f>
        <v>0</v>
      </c>
      <c r="N80" s="129">
        <f t="shared" ref="N80:N91" si="10">PRODUCT(F80,J80)</f>
        <v>0</v>
      </c>
      <c r="O80" s="129">
        <f t="shared" ref="O80:O91" si="11">PRODUCT(G80,K80)</f>
        <v>0</v>
      </c>
      <c r="P80" s="161">
        <f t="shared" ref="P80:P91" si="12">PRODUCT(H80,L80)</f>
        <v>0</v>
      </c>
      <c r="Q80" s="160">
        <f t="shared" ref="Q80:Q91" si="13">SUM(M80:P80)</f>
        <v>0</v>
      </c>
      <c r="R80" s="138">
        <v>0.05</v>
      </c>
      <c r="S80" s="139">
        <f t="shared" ref="S80:S91" si="14">Q80/(1+R80)</f>
        <v>0</v>
      </c>
    </row>
    <row r="81" spans="1:19" outlineLevel="1">
      <c r="A81" s="132">
        <v>67</v>
      </c>
      <c r="B81" s="133" t="s">
        <v>99</v>
      </c>
      <c r="C81" s="133" t="s">
        <v>33</v>
      </c>
      <c r="D81" s="134">
        <f t="shared" si="8"/>
        <v>12</v>
      </c>
      <c r="E81" s="135">
        <v>4</v>
      </c>
      <c r="F81" s="136">
        <v>4</v>
      </c>
      <c r="G81" s="136">
        <v>0</v>
      </c>
      <c r="H81" s="137">
        <v>4</v>
      </c>
      <c r="I81" s="127">
        <v>0</v>
      </c>
      <c r="J81" s="127">
        <v>0</v>
      </c>
      <c r="K81" s="128">
        <v>0</v>
      </c>
      <c r="L81" s="127">
        <v>0</v>
      </c>
      <c r="M81" s="129">
        <f t="shared" si="9"/>
        <v>0</v>
      </c>
      <c r="N81" s="129">
        <f t="shared" si="10"/>
        <v>0</v>
      </c>
      <c r="O81" s="129">
        <f t="shared" si="11"/>
        <v>0</v>
      </c>
      <c r="P81" s="161">
        <f t="shared" si="12"/>
        <v>0</v>
      </c>
      <c r="Q81" s="160">
        <f t="shared" si="13"/>
        <v>0</v>
      </c>
      <c r="R81" s="138">
        <v>0.05</v>
      </c>
      <c r="S81" s="139">
        <f t="shared" si="14"/>
        <v>0</v>
      </c>
    </row>
    <row r="82" spans="1:19" outlineLevel="1">
      <c r="A82" s="132">
        <v>68</v>
      </c>
      <c r="B82" s="133" t="s">
        <v>100</v>
      </c>
      <c r="C82" s="133" t="s">
        <v>33</v>
      </c>
      <c r="D82" s="134">
        <f t="shared" si="8"/>
        <v>12</v>
      </c>
      <c r="E82" s="135">
        <v>3</v>
      </c>
      <c r="F82" s="136">
        <v>3</v>
      </c>
      <c r="G82" s="136">
        <v>3</v>
      </c>
      <c r="H82" s="137">
        <v>3</v>
      </c>
      <c r="I82" s="127">
        <v>0</v>
      </c>
      <c r="J82" s="127">
        <v>0</v>
      </c>
      <c r="K82" s="128">
        <v>0</v>
      </c>
      <c r="L82" s="127">
        <v>0</v>
      </c>
      <c r="M82" s="129">
        <f t="shared" si="9"/>
        <v>0</v>
      </c>
      <c r="N82" s="129">
        <f t="shared" si="10"/>
        <v>0</v>
      </c>
      <c r="O82" s="129">
        <f t="shared" si="11"/>
        <v>0</v>
      </c>
      <c r="P82" s="161">
        <f t="shared" si="12"/>
        <v>0</v>
      </c>
      <c r="Q82" s="160">
        <f t="shared" si="13"/>
        <v>0</v>
      </c>
      <c r="R82" s="138">
        <v>0.05</v>
      </c>
      <c r="S82" s="139">
        <f t="shared" si="14"/>
        <v>0</v>
      </c>
    </row>
    <row r="83" spans="1:19" outlineLevel="1">
      <c r="A83" s="132">
        <v>69</v>
      </c>
      <c r="B83" s="133" t="s">
        <v>101</v>
      </c>
      <c r="C83" s="133" t="s">
        <v>30</v>
      </c>
      <c r="D83" s="134">
        <f t="shared" si="8"/>
        <v>8</v>
      </c>
      <c r="E83" s="135">
        <v>2</v>
      </c>
      <c r="F83" s="136">
        <v>2</v>
      </c>
      <c r="G83" s="136">
        <v>2</v>
      </c>
      <c r="H83" s="137">
        <v>2</v>
      </c>
      <c r="I83" s="127">
        <v>0</v>
      </c>
      <c r="J83" s="127">
        <v>0</v>
      </c>
      <c r="K83" s="128">
        <v>0</v>
      </c>
      <c r="L83" s="127">
        <v>0</v>
      </c>
      <c r="M83" s="129">
        <f t="shared" si="9"/>
        <v>0</v>
      </c>
      <c r="N83" s="129">
        <f t="shared" si="10"/>
        <v>0</v>
      </c>
      <c r="O83" s="129">
        <f t="shared" si="11"/>
        <v>0</v>
      </c>
      <c r="P83" s="161">
        <f t="shared" si="12"/>
        <v>0</v>
      </c>
      <c r="Q83" s="160">
        <f t="shared" si="13"/>
        <v>0</v>
      </c>
      <c r="R83" s="138">
        <v>0.05</v>
      </c>
      <c r="S83" s="139">
        <f t="shared" si="14"/>
        <v>0</v>
      </c>
    </row>
    <row r="84" spans="1:19" outlineLevel="1">
      <c r="A84" s="132">
        <v>70</v>
      </c>
      <c r="B84" s="133" t="s">
        <v>102</v>
      </c>
      <c r="C84" s="133" t="s">
        <v>30</v>
      </c>
      <c r="D84" s="134">
        <f t="shared" si="8"/>
        <v>4</v>
      </c>
      <c r="E84" s="135">
        <v>1</v>
      </c>
      <c r="F84" s="136">
        <v>1</v>
      </c>
      <c r="G84" s="136">
        <v>1</v>
      </c>
      <c r="H84" s="137">
        <v>1</v>
      </c>
      <c r="I84" s="127">
        <v>0</v>
      </c>
      <c r="J84" s="127">
        <v>0</v>
      </c>
      <c r="K84" s="128">
        <v>0</v>
      </c>
      <c r="L84" s="127">
        <v>0</v>
      </c>
      <c r="M84" s="129">
        <f t="shared" si="9"/>
        <v>0</v>
      </c>
      <c r="N84" s="129">
        <f t="shared" si="10"/>
        <v>0</v>
      </c>
      <c r="O84" s="129">
        <f t="shared" si="11"/>
        <v>0</v>
      </c>
      <c r="P84" s="161">
        <f t="shared" si="12"/>
        <v>0</v>
      </c>
      <c r="Q84" s="160">
        <f t="shared" si="13"/>
        <v>0</v>
      </c>
      <c r="R84" s="138">
        <v>0.05</v>
      </c>
      <c r="S84" s="139">
        <f t="shared" si="14"/>
        <v>0</v>
      </c>
    </row>
    <row r="85" spans="1:19" outlineLevel="1">
      <c r="A85" s="132">
        <v>71</v>
      </c>
      <c r="B85" s="133" t="s">
        <v>103</v>
      </c>
      <c r="C85" s="133" t="s">
        <v>30</v>
      </c>
      <c r="D85" s="134">
        <f t="shared" si="8"/>
        <v>130</v>
      </c>
      <c r="E85" s="135">
        <v>45</v>
      </c>
      <c r="F85" s="136">
        <v>15</v>
      </c>
      <c r="G85" s="136">
        <v>20</v>
      </c>
      <c r="H85" s="137">
        <v>50</v>
      </c>
      <c r="I85" s="127">
        <v>0</v>
      </c>
      <c r="J85" s="127">
        <v>0</v>
      </c>
      <c r="K85" s="128">
        <v>0</v>
      </c>
      <c r="L85" s="127">
        <v>0</v>
      </c>
      <c r="M85" s="129">
        <f t="shared" si="9"/>
        <v>0</v>
      </c>
      <c r="N85" s="129">
        <f t="shared" si="10"/>
        <v>0</v>
      </c>
      <c r="O85" s="129">
        <f>PRODUCT(G85,K85)</f>
        <v>0</v>
      </c>
      <c r="P85" s="161">
        <f t="shared" si="12"/>
        <v>0</v>
      </c>
      <c r="Q85" s="160">
        <f>SUM(M85:P85)</f>
        <v>0</v>
      </c>
      <c r="R85" s="138">
        <v>0.05</v>
      </c>
      <c r="S85" s="139">
        <f t="shared" si="14"/>
        <v>0</v>
      </c>
    </row>
    <row r="86" spans="1:19" outlineLevel="1">
      <c r="A86" s="132">
        <v>72</v>
      </c>
      <c r="B86" s="133" t="s">
        <v>104</v>
      </c>
      <c r="C86" s="133" t="s">
        <v>30</v>
      </c>
      <c r="D86" s="134">
        <f t="shared" si="8"/>
        <v>7</v>
      </c>
      <c r="E86" s="135">
        <v>2</v>
      </c>
      <c r="F86" s="136">
        <v>2</v>
      </c>
      <c r="G86" s="136">
        <v>1</v>
      </c>
      <c r="H86" s="137">
        <v>2</v>
      </c>
      <c r="I86" s="127">
        <v>0</v>
      </c>
      <c r="J86" s="127">
        <v>0</v>
      </c>
      <c r="K86" s="128">
        <v>0</v>
      </c>
      <c r="L86" s="127">
        <v>0</v>
      </c>
      <c r="M86" s="129">
        <f t="shared" si="9"/>
        <v>0</v>
      </c>
      <c r="N86" s="129">
        <f t="shared" si="10"/>
        <v>0</v>
      </c>
      <c r="O86" s="129">
        <f t="shared" si="11"/>
        <v>0</v>
      </c>
      <c r="P86" s="161">
        <f t="shared" si="12"/>
        <v>0</v>
      </c>
      <c r="Q86" s="160">
        <f t="shared" si="13"/>
        <v>0</v>
      </c>
      <c r="R86" s="138">
        <v>0.08</v>
      </c>
      <c r="S86" s="139">
        <f t="shared" si="14"/>
        <v>0</v>
      </c>
    </row>
    <row r="87" spans="1:19" outlineLevel="1">
      <c r="A87" s="132">
        <v>73</v>
      </c>
      <c r="B87" s="133" t="s">
        <v>105</v>
      </c>
      <c r="C87" s="133" t="s">
        <v>33</v>
      </c>
      <c r="D87" s="134">
        <f t="shared" si="8"/>
        <v>16</v>
      </c>
      <c r="E87" s="135">
        <v>3</v>
      </c>
      <c r="F87" s="136">
        <v>3</v>
      </c>
      <c r="G87" s="136">
        <v>5</v>
      </c>
      <c r="H87" s="137">
        <v>5</v>
      </c>
      <c r="I87" s="127">
        <v>0</v>
      </c>
      <c r="J87" s="127">
        <v>0</v>
      </c>
      <c r="K87" s="128">
        <v>0</v>
      </c>
      <c r="L87" s="127">
        <v>0</v>
      </c>
      <c r="M87" s="129">
        <f t="shared" si="9"/>
        <v>0</v>
      </c>
      <c r="N87" s="129">
        <f t="shared" si="10"/>
        <v>0</v>
      </c>
      <c r="O87" s="129">
        <f t="shared" si="11"/>
        <v>0</v>
      </c>
      <c r="P87" s="161">
        <f t="shared" si="12"/>
        <v>0</v>
      </c>
      <c r="Q87" s="160">
        <f t="shared" si="13"/>
        <v>0</v>
      </c>
      <c r="R87" s="138">
        <v>0.05</v>
      </c>
      <c r="S87" s="139">
        <f t="shared" si="14"/>
        <v>0</v>
      </c>
    </row>
    <row r="88" spans="1:19" ht="22.5" outlineLevel="1">
      <c r="A88" s="132">
        <v>74</v>
      </c>
      <c r="B88" s="140" t="s">
        <v>106</v>
      </c>
      <c r="C88" s="133" t="s">
        <v>33</v>
      </c>
      <c r="D88" s="134">
        <f t="shared" si="8"/>
        <v>28</v>
      </c>
      <c r="E88" s="135">
        <v>7</v>
      </c>
      <c r="F88" s="136">
        <v>7</v>
      </c>
      <c r="G88" s="136">
        <v>7</v>
      </c>
      <c r="H88" s="137">
        <v>7</v>
      </c>
      <c r="I88" s="127">
        <v>0</v>
      </c>
      <c r="J88" s="127">
        <v>0</v>
      </c>
      <c r="K88" s="128">
        <v>0</v>
      </c>
      <c r="L88" s="127">
        <v>0</v>
      </c>
      <c r="M88" s="129">
        <f t="shared" si="9"/>
        <v>0</v>
      </c>
      <c r="N88" s="129">
        <f t="shared" si="10"/>
        <v>0</v>
      </c>
      <c r="O88" s="129">
        <f t="shared" si="11"/>
        <v>0</v>
      </c>
      <c r="P88" s="161">
        <f t="shared" si="12"/>
        <v>0</v>
      </c>
      <c r="Q88" s="160">
        <f t="shared" si="13"/>
        <v>0</v>
      </c>
      <c r="R88" s="138">
        <v>0.05</v>
      </c>
      <c r="S88" s="139">
        <f t="shared" si="14"/>
        <v>0</v>
      </c>
    </row>
    <row r="89" spans="1:19" outlineLevel="1">
      <c r="A89" s="132">
        <v>75</v>
      </c>
      <c r="B89" s="133" t="s">
        <v>120</v>
      </c>
      <c r="C89" s="133" t="s">
        <v>33</v>
      </c>
      <c r="D89" s="134">
        <f t="shared" si="8"/>
        <v>490</v>
      </c>
      <c r="E89" s="135">
        <v>0</v>
      </c>
      <c r="F89" s="136">
        <v>0</v>
      </c>
      <c r="G89" s="136">
        <v>245</v>
      </c>
      <c r="H89" s="137">
        <v>245</v>
      </c>
      <c r="I89" s="127">
        <v>0</v>
      </c>
      <c r="J89" s="127">
        <v>0</v>
      </c>
      <c r="K89" s="128">
        <v>0</v>
      </c>
      <c r="L89" s="127">
        <v>0</v>
      </c>
      <c r="M89" s="129">
        <f t="shared" si="9"/>
        <v>0</v>
      </c>
      <c r="N89" s="129">
        <f t="shared" si="10"/>
        <v>0</v>
      </c>
      <c r="O89" s="129">
        <f t="shared" si="11"/>
        <v>0</v>
      </c>
      <c r="P89" s="161">
        <f t="shared" si="12"/>
        <v>0</v>
      </c>
      <c r="Q89" s="160">
        <f t="shared" si="13"/>
        <v>0</v>
      </c>
      <c r="R89" s="138">
        <v>0.05</v>
      </c>
      <c r="S89" s="139">
        <f t="shared" si="14"/>
        <v>0</v>
      </c>
    </row>
    <row r="90" spans="1:19" outlineLevel="1">
      <c r="A90" s="132">
        <v>76</v>
      </c>
      <c r="B90" s="133" t="s">
        <v>119</v>
      </c>
      <c r="C90" s="133" t="s">
        <v>33</v>
      </c>
      <c r="D90" s="134">
        <f t="shared" si="8"/>
        <v>490</v>
      </c>
      <c r="E90" s="135">
        <v>0</v>
      </c>
      <c r="F90" s="136">
        <v>0</v>
      </c>
      <c r="G90" s="136">
        <v>245</v>
      </c>
      <c r="H90" s="137">
        <v>245</v>
      </c>
      <c r="I90" s="127">
        <v>0</v>
      </c>
      <c r="J90" s="127">
        <v>0</v>
      </c>
      <c r="K90" s="128">
        <v>0</v>
      </c>
      <c r="L90" s="127">
        <v>0</v>
      </c>
      <c r="M90" s="129">
        <f t="shared" si="9"/>
        <v>0</v>
      </c>
      <c r="N90" s="129">
        <f t="shared" si="10"/>
        <v>0</v>
      </c>
      <c r="O90" s="129">
        <f t="shared" si="11"/>
        <v>0</v>
      </c>
      <c r="P90" s="161">
        <f t="shared" si="12"/>
        <v>0</v>
      </c>
      <c r="Q90" s="160">
        <f t="shared" si="13"/>
        <v>0</v>
      </c>
      <c r="R90" s="138">
        <v>0.05</v>
      </c>
      <c r="S90" s="139">
        <f t="shared" si="14"/>
        <v>0</v>
      </c>
    </row>
    <row r="91" spans="1:19" ht="15" outlineLevel="1" thickBot="1">
      <c r="A91" s="141">
        <v>77</v>
      </c>
      <c r="B91" s="142" t="s">
        <v>118</v>
      </c>
      <c r="C91" s="142" t="s">
        <v>33</v>
      </c>
      <c r="D91" s="143">
        <f t="shared" si="8"/>
        <v>10</v>
      </c>
      <c r="E91" s="144">
        <v>5</v>
      </c>
      <c r="F91" s="145">
        <v>0</v>
      </c>
      <c r="G91" s="145">
        <v>5</v>
      </c>
      <c r="H91" s="146">
        <v>0</v>
      </c>
      <c r="I91" s="127">
        <v>0</v>
      </c>
      <c r="J91" s="127">
        <v>0</v>
      </c>
      <c r="K91" s="128">
        <v>0</v>
      </c>
      <c r="L91" s="127">
        <v>0</v>
      </c>
      <c r="M91" s="162">
        <f t="shared" si="9"/>
        <v>0</v>
      </c>
      <c r="N91" s="162">
        <f t="shared" si="10"/>
        <v>0</v>
      </c>
      <c r="O91" s="162">
        <f t="shared" si="11"/>
        <v>0</v>
      </c>
      <c r="P91" s="163">
        <f t="shared" si="12"/>
        <v>0</v>
      </c>
      <c r="Q91" s="164">
        <f t="shared" si="13"/>
        <v>0</v>
      </c>
      <c r="R91" s="165">
        <v>0.05</v>
      </c>
      <c r="S91" s="166">
        <f t="shared" si="14"/>
        <v>0</v>
      </c>
    </row>
    <row r="92" spans="1:19" ht="15" thickBot="1">
      <c r="A92" s="147"/>
      <c r="B92" s="148"/>
      <c r="C92" s="148"/>
      <c r="D92" s="149">
        <f>SUM(D15:D91)</f>
        <v>18530.5</v>
      </c>
      <c r="E92" s="150">
        <f t="shared" ref="E92:H92" si="15">SUM(E15:E91)</f>
        <v>4724.5</v>
      </c>
      <c r="F92" s="150">
        <f t="shared" si="15"/>
        <v>4886</v>
      </c>
      <c r="G92" s="150">
        <f t="shared" si="15"/>
        <v>2812</v>
      </c>
      <c r="H92" s="151">
        <f t="shared" si="15"/>
        <v>6108</v>
      </c>
      <c r="I92" s="152"/>
      <c r="J92" s="152"/>
      <c r="K92" s="152"/>
      <c r="L92" s="152"/>
      <c r="M92" s="153">
        <f>SUM(M15:M91)</f>
        <v>0</v>
      </c>
      <c r="N92" s="153">
        <f t="shared" ref="N92:P92" si="16">SUM(N15:N91)</f>
        <v>0</v>
      </c>
      <c r="O92" s="153">
        <f t="shared" si="16"/>
        <v>0</v>
      </c>
      <c r="P92" s="153">
        <f t="shared" si="16"/>
        <v>0</v>
      </c>
      <c r="Q92" s="154">
        <f>SUM(Q15:Q91)</f>
        <v>0</v>
      </c>
      <c r="R92" s="155"/>
      <c r="S92" s="156">
        <f>SUM(S15:S91)</f>
        <v>0</v>
      </c>
    </row>
    <row r="93" spans="1:19">
      <c r="A93" s="102"/>
      <c r="B93" s="102"/>
      <c r="C93" s="102"/>
      <c r="D93" s="102"/>
      <c r="E93" s="102"/>
      <c r="F93" s="178"/>
      <c r="G93" s="178"/>
      <c r="H93" s="102"/>
      <c r="I93" s="102"/>
      <c r="J93" s="102"/>
      <c r="K93" s="102"/>
      <c r="L93" s="102"/>
      <c r="M93" s="102"/>
      <c r="N93" s="179"/>
      <c r="O93" s="179"/>
      <c r="P93" s="102"/>
      <c r="Q93" s="102"/>
      <c r="R93" s="103"/>
      <c r="S93" s="102"/>
    </row>
    <row r="94" spans="1:19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57"/>
      <c r="O94" s="102"/>
      <c r="P94" s="102"/>
      <c r="Q94" s="102"/>
      <c r="R94" s="103"/>
      <c r="S94" s="102"/>
    </row>
    <row r="95" spans="1:19">
      <c r="A95" s="102"/>
      <c r="B95" s="158" t="s">
        <v>123</v>
      </c>
      <c r="C95" s="158"/>
      <c r="D95" s="158"/>
      <c r="E95" s="159"/>
      <c r="F95" s="159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3"/>
      <c r="S95" s="102"/>
    </row>
    <row r="96" spans="1:19">
      <c r="A96" s="102"/>
      <c r="B96" s="147" t="s">
        <v>124</v>
      </c>
      <c r="C96" s="147"/>
      <c r="D96" s="147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3"/>
      <c r="S96" s="102"/>
    </row>
    <row r="97" spans="1:19">
      <c r="A97" s="102"/>
      <c r="B97" s="147" t="s">
        <v>125</v>
      </c>
      <c r="C97" s="147"/>
      <c r="D97" s="147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3"/>
      <c r="S97" s="102"/>
    </row>
  </sheetData>
  <sheetProtection sheet="1" objects="1" scenarios="1"/>
  <mergeCells count="16">
    <mergeCell ref="B6:D6"/>
    <mergeCell ref="A9:S9"/>
    <mergeCell ref="A10:S10"/>
    <mergeCell ref="B11:B12"/>
    <mergeCell ref="C11:C12"/>
    <mergeCell ref="A11:A12"/>
    <mergeCell ref="D11:D12"/>
    <mergeCell ref="Q4:S4"/>
    <mergeCell ref="F93:G93"/>
    <mergeCell ref="N93:O93"/>
    <mergeCell ref="Q11:Q12"/>
    <mergeCell ref="R11:R12"/>
    <mergeCell ref="S11:S12"/>
    <mergeCell ref="E11:H12"/>
    <mergeCell ref="I11:L12"/>
    <mergeCell ref="M11:P12"/>
  </mergeCells>
  <pageMargins left="0.7" right="0.7" top="0.75" bottom="0.75" header="0.3" footer="0.3"/>
  <pageSetup fitToWidth="0" orientation="landscape" horizontalDpi="360" verticalDpi="360" r:id="rId1"/>
  <ignoredErrors>
    <ignoredError sqref="D17:H17 D31:H33 D92:L92 D91:H91 R91:S91 D15:H15 R15:S15 R16:S30 R31:S90 R92:S92 D16:H16 D22:H22 D21 D35:H48 D34:H34 D56:H56 D54 D20:H20 D18:H18 D19:H19 D90:G90 F21:H21 D24:H26 D23:H23 D30:H30 D27:H27 D76:H80 D75:H75 D73:H74 D72:H72 D60:H61 D59:H59 D63:H71 D62:H62 D50:H53 D49:H49 D87:H89 D86:H86 D85:H85 D84:H84 D58:H58 D57:H57 D28:H28 D29:H29 D82:H83 D81 G81 G54:H54 D55:E55 G55:H5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pc</cp:lastModifiedBy>
  <cp:revision>3</cp:revision>
  <cp:lastPrinted>2022-12-12T20:50:54Z</cp:lastPrinted>
  <dcterms:created xsi:type="dcterms:W3CDTF">2013-12-05T22:57:23Z</dcterms:created>
  <dcterms:modified xsi:type="dcterms:W3CDTF">2022-12-13T08:48:47Z</dcterms:modified>
  <dc:language>pl-PL</dc:language>
</cp:coreProperties>
</file>